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10129経営比較分析表（R01決算）\02.打ち返し\"/>
    </mc:Choice>
  </mc:AlternateContent>
  <workbookProtection workbookAlgorithmName="SHA-512" workbookHashValue="9tb1M1k55fiM7j4LwPwgB1r3VphTL4mio8yXsIeSSd5GeAZJpZQyJOmjlu2Yeur7tR7OgxEMJhq1h26Iz87dVg==" workbookSaltValue="jaP4m6rriNfBTKiOWT5On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<sst xmlns="http://schemas.openxmlformats.org/spreadsheetml/2006/main" count="241" uniqueCount="119">
  <si>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</si>
  <si>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</si>
  <si>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</si>
  <si>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</si>
  <si>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</si>
  <si>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</si>
  <si>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</si>
  <si>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</si>
  <si>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</si>
  <si>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</si>
  <si>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</si>
  <si>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</si>
  <si>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</si>
  <si>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</si>
  <si>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</si>
  <si>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</si>
  <si>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</si>
  <si>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</si>
  <si>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</si>
  <si>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</si>
  <si>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</si>
  <si>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</si>
  <si>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</si>
  <si>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</si>
  <si>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</si>
  <si>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</si>
  <si>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</si>
  <si>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</si>
  <si>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</si>
  <si>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</si>
  <si>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</si>
  <si>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</si>
  <si>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</si>
  <si>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</si>
  <si>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</si>
  <si>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</si>
  <si>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</si>
  <si>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</si>
  <si>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</si>
  <si>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</si>
  <si>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</si>
  <si>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</si>
  <si>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</si>
  <si>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</si>
  <si>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</si>
  <si>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</si>
  <si>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</si>
  <si>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</si>
  <si>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</si>
  <si>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</si>
  <si>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</si>
  <si>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</si>
  <si>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</si>
  <si>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</si>
  <si>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</si>
  <si>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</si>
  <si>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</si>
  <si>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</si>
  <si>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</si>
  <si>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</si>
  <si>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</si>
  <si>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</si>
  <si>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</si>
  <si>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</si>
  <si>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</si>
  <si>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</si>
  <si>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</si>
  <si>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</si>
  <si>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</si>
  <si>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</si>
  <si>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</si>
  <si>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</si>
  <si>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</si>
  <si>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</si>
  <si>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</si>
  <si>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</si>
  <si>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</si>
  <si>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</si>
  <si>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</si>
  <si>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</si>
  <si>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</si>
  <si>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</si>
  <si>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</si>
  <si>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</si>
  <si>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</si>
  <si>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</si>
  <si>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</si>
  <si>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</si>
  <si>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</si>
  <si>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</si>
  <si>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</si>
  <si>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</si>
  <si>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</si>
  <si>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</si>
  <si>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</si>
  <si>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</si>
  <si>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</si>
  <si>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</si>
  <si>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</si>
  <si>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</si>
  <si>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</si>
  <si>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</si>
  <si>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</si>
  <si>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</si>
  <si>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</si>
  <si>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</si>
  <si>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</si>
  <si>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</si>
  <si>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</si>
  <si>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</si>
  <si>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</si>
  <si>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</si>
  <si>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</si>
  <si>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</si>
  <si>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</si>
  <si>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</si>
  <si>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・布設した管渠はまだ新しく（平成13年度供用開始）、現状では問題ない。
・今後は、長寿命化計画策定へ向けた取組を行っていく必要がある。</t>
    <phoneticPr fontId="4"/>
  </si>
  <si>
    <t>・今後も未接続世帯への働きかけを積極的に行い、水洗化率向上を図り、使用料収入を増加させるとともに、維持管理費の節減を行い、経営の健全化を図っていく必要がある。
・令和2年4月1日から公営企業会計を適用したので、今後は経営・資産状況をより的確に把握できるようになる。そのため、より適切な経営戦略に向けた取組を行う必要がある。</t>
    <rPh sb="98" eb="100">
      <t>テキヨウ</t>
    </rPh>
    <phoneticPr fontId="4"/>
  </si>
  <si>
    <t>・収益的収支比率がH30まで上昇傾向にあったが、これは一般会計からの繰入金の増加によるものであり、経費回収率から見て分かるように、使用料収入で汚水処理費用が賄えていない状況にある。なお、経費回収率が全国平均を上回っているのは、既に整備が完了しているためである。
・予算に占める企業債償還の割合が大きく、自主財源のみでは経営が成り立たず、一般会計からの繰入金に頼らざるをえない状況にある。
・水洗化率は微増しているものの、節水意識の向上、少子高齢化の進展及び人口の減少による影響から、使用料収入が減少傾向にある。このため、汚水処理原価が減少傾向にあるにもかかわらず、経費回収率はH29をピークに減少傾向にある。
・事業完了しており、企業債償還のピークも過ぎているため、企業債残高は減少傾向にある。</t>
    <rPh sb="218" eb="220">
      <t>ショウシ</t>
    </rPh>
    <rPh sb="220" eb="223">
      <t>コウレイカ</t>
    </rPh>
    <rPh sb="224" eb="226">
      <t>シンテン</t>
    </rPh>
    <rPh sb="226" eb="227">
      <t>オヨ</t>
    </rPh>
    <rPh sb="260" eb="264">
      <t>オスイショリ</t>
    </rPh>
    <rPh sb="264" eb="266">
      <t>ゲンカ</t>
    </rPh>
    <rPh sb="267" eb="269">
      <t>ゲンショウ</t>
    </rPh>
    <rPh sb="269" eb="271">
      <t>ケイコウ</t>
    </rPh>
    <rPh sb="282" eb="284">
      <t>ケイヒ</t>
    </rPh>
    <rPh sb="284" eb="286">
      <t>カイシュウ</t>
    </rPh>
    <rPh sb="286" eb="287">
      <t>リツ</t>
    </rPh>
    <rPh sb="296" eb="298">
      <t>ゲンショウ</t>
    </rPh>
    <rPh sb="298" eb="300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</si>
</sst>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E-428C-88DF-92764FD59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E-428C-88DF-92764FD59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E-4273-B1C0-8C1D3F999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E-4273-B1C0-8C1D3F999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85.23</c:v>
                </c:pt>
                <c:pt idx="1">
                  <c:v>85.42</c:v>
                </c:pt>
                <c:pt idx="2">
                  <c:v>85.64</c:v>
                </c:pt>
                <c:pt idx="3">
                  <c:v>86.72</c:v>
                </c:pt>
                <c:pt idx="4">
                  <c:v>87.74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9-4DC7-BC6E-51BFBE0F6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9-4DC7-BC6E-51BFBE0F6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68.11</c:v>
                </c:pt>
                <c:pt idx="1">
                  <c:v>73.05</c:v>
                </c:pt>
                <c:pt idx="2">
                  <c:v>78.91</c:v>
                </c:pt>
                <c:pt idx="3">
                  <c:v>79.5</c:v>
                </c:pt>
                <c:pt idx="4">
                  <c:v>76.900000000000006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E-441D-8116-9D4A8B3FD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E-441D-8116-9D4A8B3FD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0-4B8F-93B0-14C4A0E8D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0-4B8F-93B0-14C4A0E8D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A-4EC3-BA0F-CCEA1363C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A-4EC3-BA0F-CCEA1363C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0-461E-A979-AD044C4C6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30-461E-A979-AD044C4C6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B-4386-8141-52E3551EF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B-4386-8141-52E3551EF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2013.51</c:v>
                </c:pt>
                <c:pt idx="1">
                  <c:v>1595.31</c:v>
                </c:pt>
                <c:pt idx="2">
                  <c:v>1300.5899999999999</c:v>
                </c:pt>
                <c:pt idx="3">
                  <c:v>1147.29</c:v>
                </c:pt>
                <c:pt idx="4">
                  <c:v>1055.46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4-4F27-AB1D-6378724BA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D4-4F27-AB1D-6378724BA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82.49</c:v>
                </c:pt>
                <c:pt idx="2">
                  <c:v>87.76</c:v>
                </c:pt>
                <c:pt idx="3">
                  <c:v>87.34</c:v>
                </c:pt>
                <c:pt idx="4">
                  <c:v>80.27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5-41E8-BB86-65FE99DB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5-41E8-BB86-65FE99DB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294.08</c:v>
                </c:pt>
                <c:pt idx="1">
                  <c:v>261.64999999999998</c:v>
                </c:pt>
                <c:pt idx="2">
                  <c:v>255.93</c:v>
                </c:pt>
                <c:pt idx="3">
                  <c:v>250.03</c:v>
                </c:pt>
                <c:pt idx="4">
                  <c:v>225.35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2-4C74-B520-16BB05381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2-4C74-B520-16BB05381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13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安来市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38354</v>
      </c>
      <c r="AM8" s="69"/>
      <c r="AN8" s="69"/>
      <c r="AO8" s="69"/>
      <c r="AP8" s="69"/>
      <c r="AQ8" s="69"/>
      <c r="AR8" s="69"/>
      <c r="AS8" s="69"/>
      <c r="AT8" s="68">
        <f>データ!T6</f>
        <v>420.93</v>
      </c>
      <c r="AU8" s="68"/>
      <c r="AV8" s="68"/>
      <c r="AW8" s="68"/>
      <c r="AX8" s="68"/>
      <c r="AY8" s="68"/>
      <c r="AZ8" s="68"/>
      <c r="BA8" s="68"/>
      <c r="BB8" s="68">
        <f>データ!U6</f>
        <v>91.12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8.74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3503</v>
      </c>
      <c r="AE10" s="69"/>
      <c r="AF10" s="69"/>
      <c r="AG10" s="69"/>
      <c r="AH10" s="69"/>
      <c r="AI10" s="69"/>
      <c r="AJ10" s="69"/>
      <c r="AK10" s="2"/>
      <c r="AL10" s="69">
        <f>データ!V6</f>
        <v>3336</v>
      </c>
      <c r="AM10" s="69"/>
      <c r="AN10" s="69"/>
      <c r="AO10" s="69"/>
      <c r="AP10" s="69"/>
      <c r="AQ10" s="69"/>
      <c r="AR10" s="69"/>
      <c r="AS10" s="69"/>
      <c r="AT10" s="68">
        <f>データ!W6</f>
        <v>1.19</v>
      </c>
      <c r="AU10" s="68"/>
      <c r="AV10" s="68"/>
      <c r="AW10" s="68"/>
      <c r="AX10" s="68"/>
      <c r="AY10" s="68"/>
      <c r="AZ10" s="68"/>
      <c r="BA10" s="68"/>
      <c r="BB10" s="68">
        <f>データ!X6</f>
        <v>2803.36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43</v>
      </c>
      <c r="O86" s="26" t="str">
        <f>データ!EO6</f>
        <v>【0.28】</v>
      </c>
    </row>
  </sheetData>
  <sheetProtection algorithmName="SHA-512" hashValue="mLo00sod2Dwqyw3nomeIZI6Y2TJ14I/O9e7hYX1cnSvoj4ZFBtrdcrOpIndzwg9s7oq8s3OJcyIglhbRM7PF7A==" saltValue="Aif7mwUh3Qlg/9vnQTnVJ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322067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8.74</v>
      </c>
      <c r="Q6" s="34">
        <f t="shared" si="3"/>
        <v>100</v>
      </c>
      <c r="R6" s="34">
        <f t="shared" si="3"/>
        <v>3503</v>
      </c>
      <c r="S6" s="34">
        <f t="shared" si="3"/>
        <v>38354</v>
      </c>
      <c r="T6" s="34">
        <f t="shared" si="3"/>
        <v>420.93</v>
      </c>
      <c r="U6" s="34">
        <f t="shared" si="3"/>
        <v>91.12</v>
      </c>
      <c r="V6" s="34">
        <f t="shared" si="3"/>
        <v>3336</v>
      </c>
      <c r="W6" s="34">
        <f t="shared" si="3"/>
        <v>1.19</v>
      </c>
      <c r="X6" s="34">
        <f t="shared" si="3"/>
        <v>2803.36</v>
      </c>
      <c r="Y6" s="35">
        <f>IF(Y7="",NA(),Y7)</f>
        <v>68.11</v>
      </c>
      <c r="Z6" s="35">
        <f t="shared" ref="Z6:AH6" si="4">IF(Z7="",NA(),Z7)</f>
        <v>73.05</v>
      </c>
      <c r="AA6" s="35">
        <f t="shared" si="4"/>
        <v>78.91</v>
      </c>
      <c r="AB6" s="35">
        <f t="shared" si="4"/>
        <v>79.5</v>
      </c>
      <c r="AC6" s="35">
        <f t="shared" si="4"/>
        <v>76.900000000000006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2013.51</v>
      </c>
      <c r="BG6" s="35">
        <f t="shared" ref="BG6:BO6" si="7">IF(BG7="",NA(),BG7)</f>
        <v>1595.31</v>
      </c>
      <c r="BH6" s="35">
        <f t="shared" si="7"/>
        <v>1300.5899999999999</v>
      </c>
      <c r="BI6" s="35">
        <f t="shared" si="7"/>
        <v>1147.29</v>
      </c>
      <c r="BJ6" s="35">
        <f t="shared" si="7"/>
        <v>1055.46</v>
      </c>
      <c r="BK6" s="35">
        <f t="shared" si="7"/>
        <v>1673.47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78.650000000000006</v>
      </c>
      <c r="BR6" s="35">
        <f t="shared" ref="BR6:BZ6" si="8">IF(BR7="",NA(),BR7)</f>
        <v>82.49</v>
      </c>
      <c r="BS6" s="35">
        <f t="shared" si="8"/>
        <v>87.76</v>
      </c>
      <c r="BT6" s="35">
        <f t="shared" si="8"/>
        <v>87.34</v>
      </c>
      <c r="BU6" s="35">
        <f t="shared" si="8"/>
        <v>80.27</v>
      </c>
      <c r="BV6" s="35">
        <f t="shared" si="8"/>
        <v>49.22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294.08</v>
      </c>
      <c r="CC6" s="35">
        <f t="shared" ref="CC6:CK6" si="9">IF(CC7="",NA(),CC7)</f>
        <v>261.64999999999998</v>
      </c>
      <c r="CD6" s="35">
        <f t="shared" si="9"/>
        <v>255.93</v>
      </c>
      <c r="CE6" s="35">
        <f t="shared" si="9"/>
        <v>250.03</v>
      </c>
      <c r="CF6" s="35">
        <f t="shared" si="9"/>
        <v>225.35</v>
      </c>
      <c r="CG6" s="35">
        <f t="shared" si="9"/>
        <v>332.02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36.65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85.23</v>
      </c>
      <c r="CY6" s="35">
        <f t="shared" ref="CY6:DG6" si="11">IF(CY7="",NA(),CY7)</f>
        <v>85.42</v>
      </c>
      <c r="CZ6" s="35">
        <f t="shared" si="11"/>
        <v>85.64</v>
      </c>
      <c r="DA6" s="35">
        <f t="shared" si="11"/>
        <v>86.72</v>
      </c>
      <c r="DB6" s="35">
        <f t="shared" si="11"/>
        <v>87.74</v>
      </c>
      <c r="DC6" s="35">
        <f t="shared" si="11"/>
        <v>68.83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322067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8.74</v>
      </c>
      <c r="Q7" s="38">
        <v>100</v>
      </c>
      <c r="R7" s="38">
        <v>3503</v>
      </c>
      <c r="S7" s="38">
        <v>38354</v>
      </c>
      <c r="T7" s="38">
        <v>420.93</v>
      </c>
      <c r="U7" s="38">
        <v>91.12</v>
      </c>
      <c r="V7" s="38">
        <v>3336</v>
      </c>
      <c r="W7" s="38">
        <v>1.19</v>
      </c>
      <c r="X7" s="38">
        <v>2803.36</v>
      </c>
      <c r="Y7" s="38">
        <v>68.11</v>
      </c>
      <c r="Z7" s="38">
        <v>73.05</v>
      </c>
      <c r="AA7" s="38">
        <v>78.91</v>
      </c>
      <c r="AB7" s="38">
        <v>79.5</v>
      </c>
      <c r="AC7" s="38">
        <v>76.900000000000006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2013.51</v>
      </c>
      <c r="BG7" s="38">
        <v>1595.31</v>
      </c>
      <c r="BH7" s="38">
        <v>1300.5899999999999</v>
      </c>
      <c r="BI7" s="38">
        <v>1147.29</v>
      </c>
      <c r="BJ7" s="38">
        <v>1055.46</v>
      </c>
      <c r="BK7" s="38">
        <v>1673.47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78.650000000000006</v>
      </c>
      <c r="BR7" s="38">
        <v>82.49</v>
      </c>
      <c r="BS7" s="38">
        <v>87.76</v>
      </c>
      <c r="BT7" s="38">
        <v>87.34</v>
      </c>
      <c r="BU7" s="38">
        <v>80.27</v>
      </c>
      <c r="BV7" s="38">
        <v>49.22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294.08</v>
      </c>
      <c r="CC7" s="38">
        <v>261.64999999999998</v>
      </c>
      <c r="CD7" s="38">
        <v>255.93</v>
      </c>
      <c r="CE7" s="38">
        <v>250.03</v>
      </c>
      <c r="CF7" s="38">
        <v>225.35</v>
      </c>
      <c r="CG7" s="38">
        <v>332.02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 t="s">
        <v>103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36.65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85.23</v>
      </c>
      <c r="CY7" s="38">
        <v>85.42</v>
      </c>
      <c r="CZ7" s="38">
        <v>85.64</v>
      </c>
      <c r="DA7" s="38">
        <v>86.72</v>
      </c>
      <c r="DB7" s="38">
        <v>87.74</v>
      </c>
      <c r="DC7" s="38">
        <v>68.83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112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dcterms:created xsi:type="dcterms:W3CDTF">2020-12-04T02:56:46Z</dcterms:created>
  <dcterms:modified xsi:type="dcterms:W3CDTF">2021-02-09T01:09:10Z</dcterms:modified>
  <cp:category/>
</cp:coreProperties>
</file>