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iles018\市職員\総務部\財政課\41.各種調査（照会＆回答）\R2照会・回答\48.（2_4締切）公営企業に係る「経営比較分析表」分析等について\03.確認事項提出\"/>
    </mc:Choice>
  </mc:AlternateContent>
  <workbookProtection workbookAlgorithmName="SHA-512" workbookHashValue="vehCU+4Phdoj4f58fZB8SW9HGpGFslLXoLg9+JSPFsQU39YtKSXsy9Ob5xjoU4KKifiSxVJBtVg0dHfhEhF9GQ==" workbookSaltValue="M0xdIMBed6LuamqBkQWnpQ=="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T10" i="5"/>
  <c r="KE10" i="5"/>
  <c r="IP10" i="5"/>
  <c r="HB10" i="5"/>
  <c r="FM10" i="5"/>
  <c r="DX10" i="5"/>
  <c r="CI10" i="5"/>
  <c r="L11" i="4"/>
  <c r="LJ10" i="5"/>
  <c r="JU10" i="5"/>
  <c r="IF10" i="5"/>
  <c r="GQ10" i="5"/>
  <c r="FC10" i="5"/>
  <c r="DN10" i="5"/>
  <c r="BX10" i="5"/>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A10" i="5"/>
  <c r="KL10" i="5"/>
  <c r="IX10" i="5"/>
  <c r="HI10" i="5"/>
  <c r="FT10" i="5"/>
  <c r="EE10" i="5"/>
  <c r="CP10" i="5"/>
  <c r="AY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<sst xmlns="http://schemas.openxmlformats.org/spreadsheetml/2006/main" count="994" uniqueCount="292">
  <si>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</si>
  <si>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</si>
  <si>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</si>
  <si>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</si>
  <si>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</si>
  <si>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</si>
  <si>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</si>
  <si>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</si>
  <si>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電気事業により生じた利益は、電気事業の円滑な運営を図るための電気事業基金に積み立てることを基本としており、将来の施設更新や維持修繕等に備えている。
【内訳】
・基金への積立　4,500千円
　名称：電気事業基金　
　目的：電気事業の円滑な運営を図るため
・実質収支黒字額（6,368千円）は次年度への繰越金</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</si>
  <si>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</si>
  <si>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</si>
  <si>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</si>
  <si>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</si>
  <si>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</si>
  <si>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</si>
  <si>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</si>
  <si>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</si>
  <si>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</si>
  <si>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</si>
  <si>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</si>
  <si>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</si>
  <si>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</si>
  <si>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</si>
  <si>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</si>
  <si>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</si>
  <si>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</si>
  <si>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</si>
  <si>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</si>
  <si>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</si>
  <si>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</si>
  <si>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</si>
  <si>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</si>
  <si>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</si>
  <si>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</si>
  <si>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</si>
  <si>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</si>
  <si>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</si>
  <si>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</si>
  <si>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</si>
  <si>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</si>
  <si>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</si>
  <si>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</si>
  <si>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</si>
  <si>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</si>
  <si>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</si>
  <si>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</si>
  <si>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</si>
  <si>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</si>
  <si>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</si>
  <si>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</si>
  <si>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</si>
  <si>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</si>
  <si>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</si>
  <si>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</si>
  <si>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</si>
  <si>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</si>
  <si>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</si>
  <si>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</si>
  <si>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</si>
  <si>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</si>
  <si>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</si>
  <si>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</si>
  <si>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</si>
  <si>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</si>
  <si>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</si>
  <si>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</si>
  <si>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</si>
  <si>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</si>
  <si>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</si>
  <si>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</si>
  <si>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</si>
  <si>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</si>
  <si>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</si>
  <si>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</si>
  <si>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</si>
  <si>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</si>
  <si>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</si>
  <si>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</si>
  <si>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</si>
  <si>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</si>
  <si>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</si>
  <si>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</si>
  <si>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</si>
  <si>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</si>
  <si>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</si>
  <si>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</si>
  <si>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</si>
  <si>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</si>
  <si>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</si>
  <si>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</si>
  <si>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</si>
  <si>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</si>
  <si>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</si>
  <si>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</si>
  <si>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</si>
  <si>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</si>
  <si>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</si>
  <si>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</si>
  <si>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</si>
  <si>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</si>
  <si>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</si>
  <si>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</si>
  <si>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</si>
  <si>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</si>
  <si>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</si>
  <si>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</si>
  <si>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</si>
  <si>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</si>
  <si>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</si>
  <si>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</si>
  <si>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</si>
  <si>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</si>
  <si>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</si>
  <si>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</si>
  <si>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</si>
  <si>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</si>
  <si>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</si>
  <si>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</si>
  <si>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</si>
  <si>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</si>
  <si>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</si>
  <si>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322067</t>
  </si>
  <si>
    <t>47</t>
  </si>
  <si>
    <t>04</t>
  </si>
  <si>
    <t>0</t>
  </si>
  <si>
    <t>000</t>
  </si>
  <si>
    <t>島根県　安来市</t>
  </si>
  <si>
    <t>法非適用</t>
  </si>
  <si>
    <t>電気事業</t>
  </si>
  <si>
    <t>非設置</t>
  </si>
  <si>
    <t>該当数値なし</t>
  </si>
  <si>
    <t>-</t>
  </si>
  <si>
    <t>令和元年9月30日　布部発電所</t>
  </si>
  <si>
    <t>令和18年2月28日　伯太発電所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</si>
  <si>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</si>
  <si>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</si>
  <si>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</si>
  <si>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</si>
  <si>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</si>
  <si>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</si>
  <si>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</si>
  <si>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</si>
  <si>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</si>
  <si>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</si>
  <si>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</si>
  <si>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</si>
  <si>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</si>
  <si>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</si>
  <si>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</si>
  <si>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</si>
  <si>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</si>
  <si>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</si>
  <si>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</si>
  <si>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</si>
  <si>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</si>
  <si>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</si>
  <si>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</si>
  <si>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</si>
  <si>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</si>
  <si>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</si>
  <si>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</si>
  <si>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</si>
  <si>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</si>
  <si>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</si>
  <si>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</si>
  <si>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</si>
  <si>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</si>
  <si>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</si>
  <si>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</si>
  <si>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</si>
  <si>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</si>
  <si>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</si>
  <si>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</si>
  <si>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</si>
  <si>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</si>
  <si>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</si>
  <si>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</si>
  <si>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</si>
  <si>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</si>
  <si>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</si>
  <si>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</si>
  <si>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</si>
  <si>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</si>
  <si>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</si>
  <si>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</si>
  <si>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</si>
  <si>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</si>
  <si>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</si>
  <si>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</si>
  <si>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</si>
  <si>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</si>
  <si>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</si>
  <si>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</si>
  <si>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</si>
  <si>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</si>
  <si>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</si>
  <si>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</si>
  <si>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</si>
  <si>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</si>
  <si>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</si>
  <si>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</si>
  <si>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</si>
  <si>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</si>
  <si>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</si>
  <si>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</si>
  <si>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</si>
  <si>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</si>
  <si>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</si>
  <si>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</si>
  <si>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</si>
  <si>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</si>
  <si>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</si>
  <si>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</si>
  <si>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</si>
  <si>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</si>
  <si>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</si>
  <si>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</si>
  <si>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</si>
  <si>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</si>
  <si>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</si>
  <si>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</si>
  <si>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</si>
  <si>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</si>
  <si>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</si>
  <si>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</si>
  <si>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</si>
  <si>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</si>
  <si>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</si>
  <si>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</si>
  <si>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</si>
  <si>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</si>
  <si>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</si>
  <si>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</si>
  <si>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</si>
  <si>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</si>
  <si>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</si>
  <si>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</si>
  <si>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</si>
  <si>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</si>
  <si>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</si>
  <si>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</si>
  <si>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</si>
  <si>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</si>
  <si>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</si>
  <si>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</si>
  <si>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</si>
  <si>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</si>
  <si>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</si>
  <si>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</si>
  <si>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</si>
  <si>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</si>
  <si>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</si>
  <si>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</si>
  <si>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</si>
  <si>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</si>
  <si>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</si>
  <si>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</si>
  <si>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</si>
  <si>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</si>
  <si>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</si>
  <si>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</si>
  <si>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</si>
  <si>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</si>
  <si>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</si>
  <si>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</si>
  <si>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</si>
  <si>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</si>
  <si>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</si>
  <si>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</si>
  <si>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</si>
  <si>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</si>
  <si>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</si>
  <si>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</si>
  <si>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</si>
  <si>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</si>
  <si>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</si>
  <si>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</si>
  <si>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</si>
  <si>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</si>
  <si>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</si>
  <si>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</si>
  <si>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</si>
  <si>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</si>
  <si>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</si>
  <si>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</si>
  <si>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</si>
  <si>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</si>
  <si>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</si>
  <si>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</si>
  <si>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r>
      <t>　本市の電気事業としては、小水力発電である布部発電所（225kw）と伯太発電所（95kw）の2施設を運営しており、平成26年度から公営企業会計（法非適用）による会計処理を行っている。
　それぞれ昭和29年、昭和34年から発電を行っており、施設を修繕しながら運営を行っている。
　伯太発電所については、固定価格買取制度（FIT)の適用となるよう改修工事を行い、平成28年3月からFIT認定設備として発電を行っている。
　経営状況の指標である収益的収支比率について、令和元年度は134.5％であり、目標値の100％は超え、収益の割合が良い状況であるものの、平均値の134.7％を下回った。数値としては、前年度より減少しているがほぼ横ばいであり、経営が安定しつつある。数値が下がった要因としては、平成29年度まで発電所改修工事による課税対象支出が大きく、消費税が低く抑えられていたが、平成30年度分の課税対象支出が少なくなったため、令和元年度に大きく影響したことによると思われる。令和5～6年度に布部発電所改修事業の現地工事を控えており、今後も収支バランスに注視する必要がある。
　営業収支比率について、令和元年度は356.9％であり目標値の100％、平均値の255.5％よりも良好な状況にある。前年度より減少したのは、主に</t>
    </r>
    <r>
      <rPr>
        <sz val="14"/>
        <rFont val="ＭＳ ゴシック"/>
        <family val="3"/>
        <charset val="128"/>
      </rPr>
      <t>消費税の支出が増加したから</t>
    </r>
    <r>
      <rPr>
        <sz val="14"/>
        <color theme="1"/>
        <rFont val="ＭＳ ゴシック"/>
        <family val="3"/>
        <charset val="128"/>
      </rPr>
      <t>である。
　供給原価について、令和元年度は前年度より微増の13,411.0円となったが、平均値より低い状況は維持している。
　EBITDAについて、令和元年度は28,584千円と前年度より減少し、また平均値を下回っているため、今後維持管理費の削減等による経営改善が必要である。</t>
    </r>
    <rPh sb="13" eb="14">
      <t>ショウ</t>
    </rPh>
    <rPh sb="122" eb="124">
      <t>シュウゼン</t>
    </rPh>
    <rPh sb="164" eb="166">
      <t>テキヨウ</t>
    </rPh>
    <rPh sb="191" eb="193">
      <t>ニンテイ</t>
    </rPh>
    <rPh sb="193" eb="195">
      <t>セツビ</t>
    </rPh>
    <rPh sb="198" eb="200">
      <t>ハツデン</t>
    </rPh>
    <rPh sb="201" eb="202">
      <t>オコナ</t>
    </rPh>
    <rPh sb="232" eb="234">
      <t>レイワ</t>
    </rPh>
    <rPh sb="234" eb="235">
      <t>モト</t>
    </rPh>
    <rPh sb="257" eb="258">
      <t>コ</t>
    </rPh>
    <rPh sb="288" eb="290">
      <t>シタマワ</t>
    </rPh>
    <rPh sb="293" eb="295">
      <t>スウチ</t>
    </rPh>
    <rPh sb="300" eb="303">
      <t>ゼンネンド</t>
    </rPh>
    <rPh sb="305" eb="307">
      <t>ゲンショウ</t>
    </rPh>
    <rPh sb="314" eb="315">
      <t>ヨコ</t>
    </rPh>
    <rPh sb="321" eb="323">
      <t>ケイエイ</t>
    </rPh>
    <rPh sb="332" eb="334">
      <t>スウチ</t>
    </rPh>
    <rPh sb="335" eb="336">
      <t>サ</t>
    </rPh>
    <rPh sb="339" eb="341">
      <t>ヨウイン</t>
    </rPh>
    <rPh sb="346" eb="348">
      <t>ヘイセイ</t>
    </rPh>
    <rPh sb="350" eb="352">
      <t>ネンド</t>
    </rPh>
    <rPh sb="354" eb="356">
      <t>ハツデン</t>
    </rPh>
    <rPh sb="356" eb="357">
      <t>ショ</t>
    </rPh>
    <rPh sb="357" eb="359">
      <t>カイシュウ</t>
    </rPh>
    <rPh sb="359" eb="361">
      <t>コウジ</t>
    </rPh>
    <rPh sb="364" eb="366">
      <t>カゼイ</t>
    </rPh>
    <rPh sb="366" eb="368">
      <t>タイショウ</t>
    </rPh>
    <rPh sb="368" eb="370">
      <t>シシュツ</t>
    </rPh>
    <rPh sb="371" eb="372">
      <t>オオ</t>
    </rPh>
    <rPh sb="375" eb="378">
      <t>ショウヒゼイ</t>
    </rPh>
    <rPh sb="379" eb="380">
      <t>ヒク</t>
    </rPh>
    <rPh sb="381" eb="382">
      <t>オサ</t>
    </rPh>
    <rPh sb="390" eb="392">
      <t>ヘイセイ</t>
    </rPh>
    <rPh sb="398" eb="400">
      <t>カゼイ</t>
    </rPh>
    <rPh sb="400" eb="402">
      <t>タイショウ</t>
    </rPh>
    <rPh sb="402" eb="404">
      <t>シシュツ</t>
    </rPh>
    <rPh sb="405" eb="406">
      <t>スク</t>
    </rPh>
    <rPh sb="438" eb="439">
      <t>レイ</t>
    </rPh>
    <rPh sb="439" eb="440">
      <t>ワ</t>
    </rPh>
    <rPh sb="443" eb="445">
      <t>ネンド</t>
    </rPh>
    <rPh sb="446" eb="448">
      <t>フベ</t>
    </rPh>
    <rPh sb="448" eb="450">
      <t>ハツデン</t>
    </rPh>
    <rPh sb="450" eb="451">
      <t>ショ</t>
    </rPh>
    <rPh sb="451" eb="453">
      <t>カイシュウ</t>
    </rPh>
    <rPh sb="453" eb="455">
      <t>ジギョウ</t>
    </rPh>
    <rPh sb="456" eb="458">
      <t>ゲンチ</t>
    </rPh>
    <rPh sb="458" eb="460">
      <t>コウジ</t>
    </rPh>
    <rPh sb="461" eb="462">
      <t>ヒカ</t>
    </rPh>
    <rPh sb="467" eb="469">
      <t>コンゴ</t>
    </rPh>
    <rPh sb="500" eb="502">
      <t>レイワ</t>
    </rPh>
    <rPh sb="502" eb="503">
      <t>モト</t>
    </rPh>
    <rPh sb="546" eb="547">
      <t>ゼン</t>
    </rPh>
    <rPh sb="547" eb="549">
      <t>ネンド</t>
    </rPh>
    <rPh sb="551" eb="553">
      <t>ゲンショウ</t>
    </rPh>
    <rPh sb="558" eb="559">
      <t>オモ</t>
    </rPh>
    <rPh sb="588" eb="590">
      <t>レイワ</t>
    </rPh>
    <rPh sb="590" eb="591">
      <t>モト</t>
    </rPh>
    <rPh sb="594" eb="595">
      <t>ゼン</t>
    </rPh>
    <rPh sb="595" eb="597">
      <t>ネンド</t>
    </rPh>
    <rPh sb="599" eb="601">
      <t>ビゾウ</t>
    </rPh>
    <rPh sb="627" eb="629">
      <t>イジ</t>
    </rPh>
    <rPh sb="647" eb="649">
      <t>レイワ</t>
    </rPh>
    <rPh sb="649" eb="650">
      <t>モト</t>
    </rPh>
    <rPh sb="659" eb="660">
      <t>セン</t>
    </rPh>
    <rPh sb="660" eb="661">
      <t>エン</t>
    </rPh>
    <rPh sb="662" eb="665">
      <t>ゼンネンド</t>
    </rPh>
    <rPh sb="667" eb="669">
      <t>ゲンショウ</t>
    </rPh>
    <rPh sb="673" eb="676">
      <t>ヘイキンチ</t>
    </rPh>
    <rPh sb="677" eb="679">
      <t>シタマワ</t>
    </rPh>
    <rPh sb="686" eb="688">
      <t>コンゴ</t>
    </rPh>
    <rPh sb="688" eb="690">
      <t>イジ</t>
    </rPh>
    <rPh sb="690" eb="693">
      <t>カンリヒ</t>
    </rPh>
    <rPh sb="694" eb="696">
      <t>サクゲン</t>
    </rPh>
    <rPh sb="696" eb="697">
      <t>トウ</t>
    </rPh>
    <rPh sb="700" eb="702">
      <t>ケイエイ</t>
    </rPh>
    <rPh sb="702" eb="704">
      <t>カイゼン</t>
    </rPh>
    <rPh sb="705" eb="707">
      <t>ヒツヨウ</t>
    </rPh>
    <phoneticPr fontId="5"/>
  </si>
  <si>
    <t>　昭和29年及び昭和34年から稼動してきた2つの小水力発電所のみの事業である。
　伯太発電所は平成28年3月からFITによる発電を開始し、安定的に運営を行っている。
　布部発電所についても、現在改修事業に着手しており、令和6年度からFITによる発電を開始する予定である。また、令和2～4年度は既存設備での運転でありながらFIT単価が適用される見込みとなり、収支に余裕が生じる期間となる。
　今後は、より安定的な経営を行うことを目指すと共に、令和2年度中に経営戦略を策定し、FIT適用終了後の運営についても検討を進めていく。</t>
    <rPh sb="6" eb="7">
      <t>オヨ</t>
    </rPh>
    <rPh sb="8" eb="10">
      <t>ショウワ</t>
    </rPh>
    <rPh sb="97" eb="99">
      <t>カイシュウ</t>
    </rPh>
    <rPh sb="99" eb="101">
      <t>ジギョウ</t>
    </rPh>
    <rPh sb="109" eb="110">
      <t>レイ</t>
    </rPh>
    <rPh sb="110" eb="111">
      <t>ワ</t>
    </rPh>
    <rPh sb="122" eb="124">
      <t>ハツデン</t>
    </rPh>
    <rPh sb="138" eb="139">
      <t>レイ</t>
    </rPh>
    <rPh sb="139" eb="140">
      <t>ワ</t>
    </rPh>
    <rPh sb="143" eb="145">
      <t>ネンド</t>
    </rPh>
    <rPh sb="146" eb="148">
      <t>キゾン</t>
    </rPh>
    <rPh sb="148" eb="150">
      <t>セツビ</t>
    </rPh>
    <rPh sb="152" eb="154">
      <t>ウンテン</t>
    </rPh>
    <rPh sb="163" eb="165">
      <t>タンカ</t>
    </rPh>
    <rPh sb="166" eb="168">
      <t>テキヨウ</t>
    </rPh>
    <rPh sb="171" eb="173">
      <t>ミコミ</t>
    </rPh>
    <rPh sb="178" eb="180">
      <t>シュウシ</t>
    </rPh>
    <rPh sb="181" eb="183">
      <t>ヨユウ</t>
    </rPh>
    <rPh sb="184" eb="185">
      <t>ショウ</t>
    </rPh>
    <rPh sb="187" eb="189">
      <t>キカン</t>
    </rPh>
    <rPh sb="220" eb="221">
      <t>レイ</t>
    </rPh>
    <rPh sb="221" eb="222">
      <t>ワ</t>
    </rPh>
    <rPh sb="225" eb="226">
      <t>チュウ</t>
    </rPh>
    <phoneticPr fontId="5"/>
  </si>
  <si>
    <t>　設備利用率について、近年は70～80％台を維持し、令和元年度は80.6％となった。発電形式別で見ても、比較的高い設備利用率である水力発電の平均を上回り、効率的な運用が行えている。
　修繕費比率について、令和元年度は平成30年度から大きく減少し、1.4％となった。水力発電としては平均を大きく下回ったが、施設修繕は突発的に費用が増大することが考えられるため、今後も注視する必要がある。
　企業債残高対料金収入比率について、平成27年度は伯太発電所改修事業による企業債残高の増額と、改修事業中により料金収入が少なかったことで1,694.1％と非常に高い状況であったが、平成28年度からは安定的な料金収入が見込まれるようになり、令和元年度は734.8％であった。平均値と比べるとかなり高い数値であるが、発電系識別で水力発電は比較的高い比率となっている。今後も布部発電所改修事業があり、企業債残高の上昇が見込まれるが、償還財源は確保できるような収入を見込んでいる。
　FIT収入割合について、令和元年度は前年度と横ばいの65.6％であった。水力発電の平均値はかなり高くなっており、FIT適用している施設が多いことが伺えるが、布部発電所もFIT適用を計画しているため、当該値も上昇することが想定される。</t>
    <rPh sb="11" eb="13">
      <t>キンネン</t>
    </rPh>
    <rPh sb="20" eb="21">
      <t>ダイ</t>
    </rPh>
    <rPh sb="22" eb="24">
      <t>イジ</t>
    </rPh>
    <rPh sb="26" eb="28">
      <t>レイワ</t>
    </rPh>
    <rPh sb="28" eb="29">
      <t>モト</t>
    </rPh>
    <rPh sb="29" eb="30">
      <t>ネン</t>
    </rPh>
    <rPh sb="42" eb="44">
      <t>ハツデン</t>
    </rPh>
    <rPh sb="44" eb="46">
      <t>ケイシキ</t>
    </rPh>
    <rPh sb="46" eb="47">
      <t>ベツ</t>
    </rPh>
    <rPh sb="48" eb="49">
      <t>ミ</t>
    </rPh>
    <rPh sb="52" eb="55">
      <t>ヒカクテキ</t>
    </rPh>
    <rPh sb="55" eb="56">
      <t>タカ</t>
    </rPh>
    <rPh sb="57" eb="59">
      <t>セツビ</t>
    </rPh>
    <rPh sb="59" eb="62">
      <t>リヨウリツ</t>
    </rPh>
    <rPh sb="65" eb="67">
      <t>スイリョク</t>
    </rPh>
    <rPh sb="67" eb="69">
      <t>ハツデン</t>
    </rPh>
    <rPh sb="70" eb="72">
      <t>ヘイキン</t>
    </rPh>
    <rPh sb="73" eb="75">
      <t>ウワマワ</t>
    </rPh>
    <rPh sb="102" eb="104">
      <t>レイワ</t>
    </rPh>
    <rPh sb="104" eb="105">
      <t>モト</t>
    </rPh>
    <rPh sb="105" eb="106">
      <t>ネン</t>
    </rPh>
    <rPh sb="108" eb="110">
      <t>ヘイセイ</t>
    </rPh>
    <rPh sb="112" eb="114">
      <t>ネンド</t>
    </rPh>
    <rPh sb="116" eb="117">
      <t>オオ</t>
    </rPh>
    <rPh sb="119" eb="121">
      <t>ゲンショウ</t>
    </rPh>
    <rPh sb="143" eb="144">
      <t>オオ</t>
    </rPh>
    <rPh sb="146" eb="148">
      <t>シタマワ</t>
    </rPh>
    <rPh sb="152" eb="154">
      <t>シセツ</t>
    </rPh>
    <rPh sb="154" eb="156">
      <t>シュウゼン</t>
    </rPh>
    <rPh sb="157" eb="160">
      <t>トッパツテキ</t>
    </rPh>
    <rPh sb="161" eb="163">
      <t>ヒヨウ</t>
    </rPh>
    <rPh sb="164" eb="166">
      <t>ゾウダイ</t>
    </rPh>
    <rPh sb="171" eb="172">
      <t>カンガ</t>
    </rPh>
    <rPh sb="179" eb="181">
      <t>コンゴ</t>
    </rPh>
    <rPh sb="182" eb="184">
      <t>チュウシ</t>
    </rPh>
    <rPh sb="186" eb="188">
      <t>ヒツヨウ</t>
    </rPh>
    <rPh sb="312" eb="314">
      <t>レイワ</t>
    </rPh>
    <rPh sb="314" eb="315">
      <t>モト</t>
    </rPh>
    <rPh sb="329" eb="332">
      <t>ヘイキンチ</t>
    </rPh>
    <rPh sb="333" eb="334">
      <t>クラ</t>
    </rPh>
    <rPh sb="340" eb="341">
      <t>タカ</t>
    </rPh>
    <rPh sb="342" eb="344">
      <t>スウチ</t>
    </rPh>
    <rPh sb="349" eb="351">
      <t>ハツデン</t>
    </rPh>
    <rPh sb="351" eb="352">
      <t>ケイ</t>
    </rPh>
    <rPh sb="352" eb="354">
      <t>シキベツ</t>
    </rPh>
    <rPh sb="355" eb="357">
      <t>スイリョク</t>
    </rPh>
    <rPh sb="357" eb="359">
      <t>ハツデン</t>
    </rPh>
    <rPh sb="360" eb="363">
      <t>ヒカクテキ</t>
    </rPh>
    <rPh sb="363" eb="364">
      <t>タカ</t>
    </rPh>
    <rPh sb="365" eb="367">
      <t>ヒリツ</t>
    </rPh>
    <rPh sb="374" eb="376">
      <t>コンゴ</t>
    </rPh>
    <rPh sb="377" eb="378">
      <t>フ</t>
    </rPh>
    <rPh sb="378" eb="379">
      <t>ベ</t>
    </rPh>
    <rPh sb="379" eb="381">
      <t>ハツデン</t>
    </rPh>
    <rPh sb="381" eb="382">
      <t>ショ</t>
    </rPh>
    <rPh sb="382" eb="384">
      <t>カイシュウ</t>
    </rPh>
    <rPh sb="384" eb="386">
      <t>ジギョウ</t>
    </rPh>
    <rPh sb="390" eb="392">
      <t>キギョウ</t>
    </rPh>
    <rPh sb="392" eb="393">
      <t>サイ</t>
    </rPh>
    <rPh sb="393" eb="395">
      <t>ザンダカ</t>
    </rPh>
    <rPh sb="396" eb="398">
      <t>ジョウショウ</t>
    </rPh>
    <rPh sb="399" eb="401">
      <t>ミコ</t>
    </rPh>
    <rPh sb="406" eb="408">
      <t>ショウカン</t>
    </rPh>
    <rPh sb="408" eb="410">
      <t>ザイゲン</t>
    </rPh>
    <rPh sb="411" eb="413">
      <t>カクホ</t>
    </rPh>
    <rPh sb="419" eb="421">
      <t>シュウニュウ</t>
    </rPh>
    <rPh sb="422" eb="424">
      <t>ミコ</t>
    </rPh>
    <rPh sb="443" eb="445">
      <t>レイワ</t>
    </rPh>
    <rPh sb="445" eb="446">
      <t>モト</t>
    </rPh>
    <rPh sb="446" eb="447">
      <t>ネン</t>
    </rPh>
    <rPh sb="467" eb="469">
      <t>スイリョク</t>
    </rPh>
    <rPh sb="469" eb="471">
      <t>ハツデン</t>
    </rPh>
    <rPh sb="472" eb="474">
      <t>ヘイキン</t>
    </rPh>
    <rPh sb="474" eb="475">
      <t>アタイ</t>
    </rPh>
    <rPh sb="479" eb="480">
      <t>タカ</t>
    </rPh>
    <rPh sb="490" eb="492">
      <t>テキヨウ</t>
    </rPh>
    <rPh sb="496" eb="498">
      <t>シセツ</t>
    </rPh>
    <rPh sb="499" eb="500">
      <t>オオ</t>
    </rPh>
    <rPh sb="504" eb="505">
      <t>ウカガ</t>
    </rPh>
    <rPh sb="509" eb="510">
      <t>フ</t>
    </rPh>
    <rPh sb="510" eb="511">
      <t>ベ</t>
    </rPh>
    <rPh sb="511" eb="513">
      <t>ハツデン</t>
    </rPh>
    <rPh sb="513" eb="514">
      <t>ショ</t>
    </rPh>
    <rPh sb="518" eb="520">
      <t>テキヨウ</t>
    </rPh>
    <rPh sb="521" eb="523">
      <t>ケイカク</t>
    </rPh>
    <rPh sb="530" eb="532">
      <t>トウガイ</t>
    </rPh>
    <rPh sb="532" eb="533">
      <t>チ</t>
    </rPh>
    <rPh sb="534" eb="536">
      <t>ジョウショウ</t>
    </rPh>
    <rPh sb="541" eb="543">
      <t>ソウテイ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</si>
</sst>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258.3</c:v>
                </c:pt>
                <c:pt idx="1">
                  <c:v>238.7</c:v>
                </c:pt>
                <c:pt idx="2">
                  <c:v>154.4</c:v>
                </c:pt>
                <c:pt idx="3">
                  <c:v>146.6</c:v>
                </c:pt>
                <c:pt idx="4">
                  <c:v>134.5</c:v>
                </c:pt>
              </c:numCache>
            </c:numRef>
          </c:val>
          <c:extLst xmlns:c16r2="http://schemas.microsoft.com/office/drawing/2015/06/chart">
            <c:ext xmlns:c16="http://schemas.microsoft.com/office/drawing/2014/chart" uri="{C3380CC4-5D6E-409C-BE32-E72D297353CC}">
              <c16:uniqueId val="{00000000-A264-492B-B7C9-C5B3023E4E3F}"/>
            </c:ext>
          </c:extLst>
        </c:ser>
        <c:dLbls>
          <c:showLegendKey val="0"/>
          <c:showVal val="0"/>
          <c:showCatName val="0"/>
          <c:showSerName val="0"/>
          <c:showPercent val="0"/>
          <c:showBubbleSize val="0"/>
        </c:dLbls>
        <c:gapWidth val="180"/>
        <c:overlap val="-90"/>
        <c:axId val="338430728"/>
        <c:axId val="33810181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xmlns:c16r2="http://schemas.microsoft.com/office/drawing/2015/06/chart">
            <c:ext xmlns:c16="http://schemas.microsoft.com/office/drawing/2014/chart" uri="{C3380CC4-5D6E-409C-BE32-E72D297353CC}">
              <c16:uniqueId val="{00000001-A264-492B-B7C9-C5B3023E4E3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264-492B-B7C9-C5B3023E4E3F}"/>
            </c:ext>
          </c:extLst>
        </c:ser>
        <c:dLbls>
          <c:showLegendKey val="0"/>
          <c:showVal val="0"/>
          <c:showCatName val="0"/>
          <c:showSerName val="0"/>
          <c:showPercent val="0"/>
          <c:showBubbleSize val="0"/>
        </c:dLbls>
        <c:marker val="1"/>
        <c:smooth val="0"/>
        <c:axId val="338430728"/>
        <c:axId val="338101816"/>
      </c:lineChart>
      <c:catAx>
        <c:axId val="338430728"/>
        <c:scaling>
          <c:orientation val="minMax"/>
        </c:scaling>
        <c:delete val="0"/>
        <c:axPos val="b"/>
        <c:numFmt formatCode="General" sourceLinked="1"/>
        <c:majorTickMark val="none"/>
        <c:minorTickMark val="none"/>
        <c:tickLblPos val="none"/>
        <c:crossAx val="338101816"/>
        <c:crosses val="autoZero"/>
        <c:auto val="0"/>
        <c:lblAlgn val="ctr"/>
        <c:lblOffset val="100"/>
        <c:noMultiLvlLbl val="1"/>
      </c:catAx>
      <c:valAx>
        <c:axId val="338101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84307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12.7</c:v>
                </c:pt>
                <c:pt idx="1">
                  <c:v>67.099999999999994</c:v>
                </c:pt>
                <c:pt idx="2">
                  <c:v>65.099999999999994</c:v>
                </c:pt>
                <c:pt idx="3">
                  <c:v>65.5</c:v>
                </c:pt>
                <c:pt idx="4">
                  <c:v>65.599999999999994</c:v>
                </c:pt>
              </c:numCache>
            </c:numRef>
          </c:val>
          <c:extLst xmlns:c16r2="http://schemas.microsoft.com/office/drawing/2015/06/chart">
            <c:ext xmlns:c16="http://schemas.microsoft.com/office/drawing/2014/chart" uri="{C3380CC4-5D6E-409C-BE32-E72D297353CC}">
              <c16:uniqueId val="{00000000-2FAA-4661-AF2F-ADF82F22A1C9}"/>
            </c:ext>
          </c:extLst>
        </c:ser>
        <c:dLbls>
          <c:showLegendKey val="0"/>
          <c:showVal val="0"/>
          <c:showCatName val="0"/>
          <c:showSerName val="0"/>
          <c:showPercent val="0"/>
          <c:showBubbleSize val="0"/>
        </c:dLbls>
        <c:gapWidth val="180"/>
        <c:overlap val="-90"/>
        <c:axId val="338943784"/>
        <c:axId val="33894417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xmlns:c16r2="http://schemas.microsoft.com/office/drawing/2015/06/chart">
            <c:ext xmlns:c16="http://schemas.microsoft.com/office/drawing/2014/chart" uri="{C3380CC4-5D6E-409C-BE32-E72D297353CC}">
              <c16:uniqueId val="{00000001-2FAA-4661-AF2F-ADF82F22A1C9}"/>
            </c:ext>
          </c:extLst>
        </c:ser>
        <c:dLbls>
          <c:showLegendKey val="0"/>
          <c:showVal val="0"/>
          <c:showCatName val="0"/>
          <c:showSerName val="0"/>
          <c:showPercent val="0"/>
          <c:showBubbleSize val="0"/>
        </c:dLbls>
        <c:marker val="1"/>
        <c:smooth val="0"/>
        <c:axId val="338943784"/>
        <c:axId val="338944176"/>
      </c:lineChart>
      <c:catAx>
        <c:axId val="338943784"/>
        <c:scaling>
          <c:orientation val="minMax"/>
        </c:scaling>
        <c:delete val="0"/>
        <c:axPos val="b"/>
        <c:numFmt formatCode="General" sourceLinked="1"/>
        <c:majorTickMark val="none"/>
        <c:minorTickMark val="none"/>
        <c:tickLblPos val="none"/>
        <c:crossAx val="338944176"/>
        <c:crosses val="autoZero"/>
        <c:auto val="0"/>
        <c:lblAlgn val="ctr"/>
        <c:lblOffset val="100"/>
        <c:noMultiLvlLbl val="1"/>
      </c:catAx>
      <c:valAx>
        <c:axId val="338944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8943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66.2</c:v>
                </c:pt>
                <c:pt idx="1">
                  <c:v>77.3</c:v>
                </c:pt>
                <c:pt idx="2">
                  <c:v>80.5</c:v>
                </c:pt>
                <c:pt idx="3">
                  <c:v>81.400000000000006</c:v>
                </c:pt>
                <c:pt idx="4">
                  <c:v>80.599999999999994</c:v>
                </c:pt>
              </c:numCache>
            </c:numRef>
          </c:val>
          <c:extLst xmlns:c16r2="http://schemas.microsoft.com/office/drawing/2015/06/chart">
            <c:ext xmlns:c16="http://schemas.microsoft.com/office/drawing/2014/chart" uri="{C3380CC4-5D6E-409C-BE32-E72D297353CC}">
              <c16:uniqueId val="{00000000-1C82-4F77-A2E3-2EB72E94D5B2}"/>
            </c:ext>
          </c:extLst>
        </c:ser>
        <c:dLbls>
          <c:showLegendKey val="0"/>
          <c:showVal val="0"/>
          <c:showCatName val="0"/>
          <c:showSerName val="0"/>
          <c:showPercent val="0"/>
          <c:showBubbleSize val="0"/>
        </c:dLbls>
        <c:gapWidth val="180"/>
        <c:overlap val="-90"/>
        <c:axId val="338944960"/>
        <c:axId val="33894535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61.8</c:v>
                </c:pt>
                <c:pt idx="1">
                  <c:v>61.6</c:v>
                </c:pt>
                <c:pt idx="2">
                  <c:v>57.7</c:v>
                </c:pt>
                <c:pt idx="3">
                  <c:v>57.6</c:v>
                </c:pt>
                <c:pt idx="4">
                  <c:v>60.4</c:v>
                </c:pt>
              </c:numCache>
            </c:numRef>
          </c:val>
          <c:smooth val="0"/>
          <c:extLst xmlns:c16r2="http://schemas.microsoft.com/office/drawing/2015/06/chart">
            <c:ext xmlns:c16="http://schemas.microsoft.com/office/drawing/2014/chart" uri="{C3380CC4-5D6E-409C-BE32-E72D297353CC}">
              <c16:uniqueId val="{00000001-1C82-4F77-A2E3-2EB72E94D5B2}"/>
            </c:ext>
          </c:extLst>
        </c:ser>
        <c:dLbls>
          <c:showLegendKey val="0"/>
          <c:showVal val="0"/>
          <c:showCatName val="0"/>
          <c:showSerName val="0"/>
          <c:showPercent val="0"/>
          <c:showBubbleSize val="0"/>
        </c:dLbls>
        <c:marker val="1"/>
        <c:smooth val="0"/>
        <c:axId val="338944960"/>
        <c:axId val="338945352"/>
      </c:lineChart>
      <c:catAx>
        <c:axId val="338944960"/>
        <c:scaling>
          <c:orientation val="minMax"/>
        </c:scaling>
        <c:delete val="0"/>
        <c:axPos val="b"/>
        <c:numFmt formatCode="General" sourceLinked="1"/>
        <c:majorTickMark val="none"/>
        <c:minorTickMark val="none"/>
        <c:tickLblPos val="none"/>
        <c:crossAx val="338945352"/>
        <c:crosses val="autoZero"/>
        <c:auto val="0"/>
        <c:lblAlgn val="ctr"/>
        <c:lblOffset val="100"/>
        <c:noMultiLvlLbl val="1"/>
      </c:catAx>
      <c:valAx>
        <c:axId val="338945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89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16</c:v>
                </c:pt>
                <c:pt idx="1">
                  <c:v>3.6</c:v>
                </c:pt>
                <c:pt idx="2">
                  <c:v>3.4</c:v>
                </c:pt>
                <c:pt idx="3">
                  <c:v>9.1999999999999993</c:v>
                </c:pt>
                <c:pt idx="4">
                  <c:v>1.4</c:v>
                </c:pt>
              </c:numCache>
            </c:numRef>
          </c:val>
          <c:extLst xmlns:c16r2="http://schemas.microsoft.com/office/drawing/2015/06/chart">
            <c:ext xmlns:c16="http://schemas.microsoft.com/office/drawing/2014/chart" uri="{C3380CC4-5D6E-409C-BE32-E72D297353CC}">
              <c16:uniqueId val="{00000000-F9D2-4FC5-9C04-8F6224DAF98D}"/>
            </c:ext>
          </c:extLst>
        </c:ser>
        <c:dLbls>
          <c:showLegendKey val="0"/>
          <c:showVal val="0"/>
          <c:showCatName val="0"/>
          <c:showSerName val="0"/>
          <c:showPercent val="0"/>
          <c:showBubbleSize val="0"/>
        </c:dLbls>
        <c:gapWidth val="180"/>
        <c:overlap val="-90"/>
        <c:axId val="339763200"/>
        <c:axId val="33976359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8.6999999999999993</c:v>
                </c:pt>
                <c:pt idx="1">
                  <c:v>6.4</c:v>
                </c:pt>
                <c:pt idx="2">
                  <c:v>5.4</c:v>
                </c:pt>
                <c:pt idx="3">
                  <c:v>8.6999999999999993</c:v>
                </c:pt>
                <c:pt idx="4">
                  <c:v>16.5</c:v>
                </c:pt>
              </c:numCache>
            </c:numRef>
          </c:val>
          <c:smooth val="0"/>
          <c:extLst xmlns:c16r2="http://schemas.microsoft.com/office/drawing/2015/06/chart">
            <c:ext xmlns:c16="http://schemas.microsoft.com/office/drawing/2014/chart" uri="{C3380CC4-5D6E-409C-BE32-E72D297353CC}">
              <c16:uniqueId val="{00000001-F9D2-4FC5-9C04-8F6224DAF98D}"/>
            </c:ext>
          </c:extLst>
        </c:ser>
        <c:dLbls>
          <c:showLegendKey val="0"/>
          <c:showVal val="0"/>
          <c:showCatName val="0"/>
          <c:showSerName val="0"/>
          <c:showPercent val="0"/>
          <c:showBubbleSize val="0"/>
        </c:dLbls>
        <c:marker val="1"/>
        <c:smooth val="0"/>
        <c:axId val="339763200"/>
        <c:axId val="339763592"/>
      </c:lineChart>
      <c:catAx>
        <c:axId val="339763200"/>
        <c:scaling>
          <c:orientation val="minMax"/>
        </c:scaling>
        <c:delete val="0"/>
        <c:axPos val="b"/>
        <c:numFmt formatCode="General" sourceLinked="1"/>
        <c:majorTickMark val="none"/>
        <c:minorTickMark val="none"/>
        <c:tickLblPos val="none"/>
        <c:crossAx val="339763592"/>
        <c:crosses val="autoZero"/>
        <c:auto val="0"/>
        <c:lblAlgn val="ctr"/>
        <c:lblOffset val="100"/>
        <c:noMultiLvlLbl val="1"/>
      </c:catAx>
      <c:valAx>
        <c:axId val="339763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9763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1694.1</c:v>
                </c:pt>
                <c:pt idx="1">
                  <c:v>855.3</c:v>
                </c:pt>
                <c:pt idx="2">
                  <c:v>803.5</c:v>
                </c:pt>
                <c:pt idx="3">
                  <c:v>762</c:v>
                </c:pt>
                <c:pt idx="4">
                  <c:v>734.8</c:v>
                </c:pt>
              </c:numCache>
            </c:numRef>
          </c:val>
          <c:extLst xmlns:c16r2="http://schemas.microsoft.com/office/drawing/2015/06/chart">
            <c:ext xmlns:c16="http://schemas.microsoft.com/office/drawing/2014/chart" uri="{C3380CC4-5D6E-409C-BE32-E72D297353CC}">
              <c16:uniqueId val="{00000000-961E-4D90-9A1E-B53B59D69B0A}"/>
            </c:ext>
          </c:extLst>
        </c:ser>
        <c:dLbls>
          <c:showLegendKey val="0"/>
          <c:showVal val="0"/>
          <c:showCatName val="0"/>
          <c:showSerName val="0"/>
          <c:showPercent val="0"/>
          <c:showBubbleSize val="0"/>
        </c:dLbls>
        <c:gapWidth val="180"/>
        <c:overlap val="-90"/>
        <c:axId val="339764376"/>
        <c:axId val="339764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351.4</c:v>
                </c:pt>
                <c:pt idx="1">
                  <c:v>390.3</c:v>
                </c:pt>
                <c:pt idx="2">
                  <c:v>394.9</c:v>
                </c:pt>
                <c:pt idx="3">
                  <c:v>375</c:v>
                </c:pt>
                <c:pt idx="4">
                  <c:v>314.5</c:v>
                </c:pt>
              </c:numCache>
            </c:numRef>
          </c:val>
          <c:smooth val="0"/>
          <c:extLst xmlns:c16r2="http://schemas.microsoft.com/office/drawing/2015/06/chart">
            <c:ext xmlns:c16="http://schemas.microsoft.com/office/drawing/2014/chart" uri="{C3380CC4-5D6E-409C-BE32-E72D297353CC}">
              <c16:uniqueId val="{00000001-961E-4D90-9A1E-B53B59D69B0A}"/>
            </c:ext>
          </c:extLst>
        </c:ser>
        <c:dLbls>
          <c:showLegendKey val="0"/>
          <c:showVal val="0"/>
          <c:showCatName val="0"/>
          <c:showSerName val="0"/>
          <c:showPercent val="0"/>
          <c:showBubbleSize val="0"/>
        </c:dLbls>
        <c:marker val="1"/>
        <c:smooth val="0"/>
        <c:axId val="339764376"/>
        <c:axId val="339764768"/>
      </c:lineChart>
      <c:catAx>
        <c:axId val="339764376"/>
        <c:scaling>
          <c:orientation val="minMax"/>
        </c:scaling>
        <c:delete val="0"/>
        <c:axPos val="b"/>
        <c:numFmt formatCode="General" sourceLinked="1"/>
        <c:majorTickMark val="none"/>
        <c:minorTickMark val="none"/>
        <c:tickLblPos val="none"/>
        <c:crossAx val="339764768"/>
        <c:crosses val="autoZero"/>
        <c:auto val="0"/>
        <c:lblAlgn val="ctr"/>
        <c:lblOffset val="100"/>
        <c:noMultiLvlLbl val="1"/>
      </c:catAx>
      <c:valAx>
        <c:axId val="339764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397643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42-4F8C-9B21-1ABD34A55CD5}"/>
            </c:ext>
          </c:extLst>
        </c:ser>
        <c:dLbls>
          <c:showLegendKey val="0"/>
          <c:showVal val="0"/>
          <c:showCatName val="0"/>
          <c:showSerName val="0"/>
          <c:showPercent val="0"/>
          <c:showBubbleSize val="0"/>
        </c:dLbls>
        <c:gapWidth val="180"/>
        <c:overlap val="-90"/>
        <c:axId val="339765552"/>
        <c:axId val="33976594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42-4F8C-9B21-1ABD34A55CD5}"/>
            </c:ext>
          </c:extLst>
        </c:ser>
        <c:dLbls>
          <c:showLegendKey val="0"/>
          <c:showVal val="0"/>
          <c:showCatName val="0"/>
          <c:showSerName val="0"/>
          <c:showPercent val="0"/>
          <c:showBubbleSize val="0"/>
        </c:dLbls>
        <c:marker val="1"/>
        <c:smooth val="0"/>
        <c:axId val="339765552"/>
        <c:axId val="339765944"/>
      </c:lineChart>
      <c:catAx>
        <c:axId val="339765552"/>
        <c:scaling>
          <c:orientation val="minMax"/>
        </c:scaling>
        <c:delete val="0"/>
        <c:axPos val="b"/>
        <c:numFmt formatCode="General" sourceLinked="1"/>
        <c:majorTickMark val="none"/>
        <c:minorTickMark val="none"/>
        <c:tickLblPos val="none"/>
        <c:crossAx val="339765944"/>
        <c:crosses val="autoZero"/>
        <c:auto val="0"/>
        <c:lblAlgn val="ctr"/>
        <c:lblOffset val="100"/>
        <c:noMultiLvlLbl val="1"/>
      </c:catAx>
      <c:valAx>
        <c:axId val="339765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9765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12.7</c:v>
                </c:pt>
                <c:pt idx="1">
                  <c:v>67.099999999999994</c:v>
                </c:pt>
                <c:pt idx="2">
                  <c:v>65.099999999999994</c:v>
                </c:pt>
                <c:pt idx="3">
                  <c:v>65.5</c:v>
                </c:pt>
                <c:pt idx="4">
                  <c:v>65.599999999999994</c:v>
                </c:pt>
              </c:numCache>
            </c:numRef>
          </c:val>
          <c:extLst xmlns:c16r2="http://schemas.microsoft.com/office/drawing/2015/06/chart">
            <c:ext xmlns:c16="http://schemas.microsoft.com/office/drawing/2014/chart" uri="{C3380CC4-5D6E-409C-BE32-E72D297353CC}">
              <c16:uniqueId val="{00000000-74F8-4754-B005-9E23E02FF5ED}"/>
            </c:ext>
          </c:extLst>
        </c:ser>
        <c:dLbls>
          <c:showLegendKey val="0"/>
          <c:showVal val="0"/>
          <c:showCatName val="0"/>
          <c:showSerName val="0"/>
          <c:showPercent val="0"/>
          <c:showBubbleSize val="0"/>
        </c:dLbls>
        <c:gapWidth val="180"/>
        <c:overlap val="-90"/>
        <c:axId val="339766728"/>
        <c:axId val="33948758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80.599999999999994</c:v>
                </c:pt>
                <c:pt idx="1">
                  <c:v>85.6</c:v>
                </c:pt>
                <c:pt idx="2">
                  <c:v>92</c:v>
                </c:pt>
                <c:pt idx="3">
                  <c:v>94.7</c:v>
                </c:pt>
                <c:pt idx="4">
                  <c:v>96</c:v>
                </c:pt>
              </c:numCache>
            </c:numRef>
          </c:val>
          <c:smooth val="0"/>
          <c:extLst xmlns:c16r2="http://schemas.microsoft.com/office/drawing/2015/06/chart">
            <c:ext xmlns:c16="http://schemas.microsoft.com/office/drawing/2014/chart" uri="{C3380CC4-5D6E-409C-BE32-E72D297353CC}">
              <c16:uniqueId val="{00000001-74F8-4754-B005-9E23E02FF5ED}"/>
            </c:ext>
          </c:extLst>
        </c:ser>
        <c:dLbls>
          <c:showLegendKey val="0"/>
          <c:showVal val="0"/>
          <c:showCatName val="0"/>
          <c:showSerName val="0"/>
          <c:showPercent val="0"/>
          <c:showBubbleSize val="0"/>
        </c:dLbls>
        <c:marker val="1"/>
        <c:smooth val="0"/>
        <c:axId val="339766728"/>
        <c:axId val="339487584"/>
      </c:lineChart>
      <c:catAx>
        <c:axId val="339766728"/>
        <c:scaling>
          <c:orientation val="minMax"/>
        </c:scaling>
        <c:delete val="0"/>
        <c:axPos val="b"/>
        <c:numFmt formatCode="General" sourceLinked="1"/>
        <c:majorTickMark val="none"/>
        <c:minorTickMark val="none"/>
        <c:tickLblPos val="none"/>
        <c:crossAx val="339487584"/>
        <c:crosses val="autoZero"/>
        <c:auto val="0"/>
        <c:lblAlgn val="ctr"/>
        <c:lblOffset val="100"/>
        <c:noMultiLvlLbl val="1"/>
      </c:catAx>
      <c:valAx>
        <c:axId val="339487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9766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45-487D-A13C-C564BD322887}"/>
            </c:ext>
          </c:extLst>
        </c:ser>
        <c:dLbls>
          <c:showLegendKey val="0"/>
          <c:showVal val="0"/>
          <c:showCatName val="0"/>
          <c:showSerName val="0"/>
          <c:showPercent val="0"/>
          <c:showBubbleSize val="0"/>
        </c:dLbls>
        <c:gapWidth val="180"/>
        <c:overlap val="-90"/>
        <c:axId val="339488368"/>
        <c:axId val="33948876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45-487D-A13C-C564BD322887}"/>
            </c:ext>
          </c:extLst>
        </c:ser>
        <c:dLbls>
          <c:showLegendKey val="0"/>
          <c:showVal val="0"/>
          <c:showCatName val="0"/>
          <c:showSerName val="0"/>
          <c:showPercent val="0"/>
          <c:showBubbleSize val="0"/>
        </c:dLbls>
        <c:marker val="1"/>
        <c:smooth val="0"/>
        <c:axId val="339488368"/>
        <c:axId val="339488760"/>
      </c:lineChart>
      <c:catAx>
        <c:axId val="339488368"/>
        <c:scaling>
          <c:orientation val="minMax"/>
        </c:scaling>
        <c:delete val="0"/>
        <c:axPos val="b"/>
        <c:numFmt formatCode="General" sourceLinked="1"/>
        <c:majorTickMark val="none"/>
        <c:minorTickMark val="none"/>
        <c:tickLblPos val="none"/>
        <c:crossAx val="339488760"/>
        <c:crosses val="autoZero"/>
        <c:auto val="0"/>
        <c:lblAlgn val="ctr"/>
        <c:lblOffset val="100"/>
        <c:noMultiLvlLbl val="1"/>
      </c:catAx>
      <c:valAx>
        <c:axId val="339488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948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C9-4739-A290-2D573BB23217}"/>
            </c:ext>
          </c:extLst>
        </c:ser>
        <c:dLbls>
          <c:showLegendKey val="0"/>
          <c:showVal val="0"/>
          <c:showCatName val="0"/>
          <c:showSerName val="0"/>
          <c:showPercent val="0"/>
          <c:showBubbleSize val="0"/>
        </c:dLbls>
        <c:gapWidth val="180"/>
        <c:overlap val="-90"/>
        <c:axId val="339489544"/>
        <c:axId val="33948993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C9-4739-A290-2D573BB23217}"/>
            </c:ext>
          </c:extLst>
        </c:ser>
        <c:dLbls>
          <c:showLegendKey val="0"/>
          <c:showVal val="0"/>
          <c:showCatName val="0"/>
          <c:showSerName val="0"/>
          <c:showPercent val="0"/>
          <c:showBubbleSize val="0"/>
        </c:dLbls>
        <c:marker val="1"/>
        <c:smooth val="0"/>
        <c:axId val="339489544"/>
        <c:axId val="339489936"/>
      </c:lineChart>
      <c:catAx>
        <c:axId val="339489544"/>
        <c:scaling>
          <c:orientation val="minMax"/>
        </c:scaling>
        <c:delete val="0"/>
        <c:axPos val="b"/>
        <c:numFmt formatCode="General" sourceLinked="1"/>
        <c:majorTickMark val="none"/>
        <c:minorTickMark val="none"/>
        <c:tickLblPos val="none"/>
        <c:crossAx val="339489936"/>
        <c:crosses val="autoZero"/>
        <c:auto val="0"/>
        <c:lblAlgn val="ctr"/>
        <c:lblOffset val="100"/>
        <c:noMultiLvlLbl val="1"/>
      </c:catAx>
      <c:valAx>
        <c:axId val="339489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9489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92-45B0-A7E4-1E61A7299B0F}"/>
            </c:ext>
          </c:extLst>
        </c:ser>
        <c:dLbls>
          <c:showLegendKey val="0"/>
          <c:showVal val="0"/>
          <c:showCatName val="0"/>
          <c:showSerName val="0"/>
          <c:showPercent val="0"/>
          <c:showBubbleSize val="0"/>
        </c:dLbls>
        <c:gapWidth val="180"/>
        <c:overlap val="-90"/>
        <c:axId val="339491112"/>
        <c:axId val="3402163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92-45B0-A7E4-1E61A7299B0F}"/>
            </c:ext>
          </c:extLst>
        </c:ser>
        <c:dLbls>
          <c:showLegendKey val="0"/>
          <c:showVal val="0"/>
          <c:showCatName val="0"/>
          <c:showSerName val="0"/>
          <c:showPercent val="0"/>
          <c:showBubbleSize val="0"/>
        </c:dLbls>
        <c:marker val="1"/>
        <c:smooth val="0"/>
        <c:axId val="339491112"/>
        <c:axId val="340216344"/>
      </c:lineChart>
      <c:catAx>
        <c:axId val="339491112"/>
        <c:scaling>
          <c:orientation val="minMax"/>
        </c:scaling>
        <c:delete val="0"/>
        <c:axPos val="b"/>
        <c:numFmt formatCode="General" sourceLinked="1"/>
        <c:majorTickMark val="none"/>
        <c:minorTickMark val="none"/>
        <c:tickLblPos val="none"/>
        <c:crossAx val="340216344"/>
        <c:crosses val="autoZero"/>
        <c:auto val="0"/>
        <c:lblAlgn val="ctr"/>
        <c:lblOffset val="100"/>
        <c:noMultiLvlLbl val="1"/>
      </c:catAx>
      <c:valAx>
        <c:axId val="340216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9491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07-4A23-A44A-2ACFA9787AA3}"/>
            </c:ext>
          </c:extLst>
        </c:ser>
        <c:dLbls>
          <c:showLegendKey val="0"/>
          <c:showVal val="0"/>
          <c:showCatName val="0"/>
          <c:showSerName val="0"/>
          <c:showPercent val="0"/>
          <c:showBubbleSize val="0"/>
        </c:dLbls>
        <c:gapWidth val="180"/>
        <c:overlap val="-90"/>
        <c:axId val="340216736"/>
        <c:axId val="34021712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07-4A23-A44A-2ACFA9787AA3}"/>
            </c:ext>
          </c:extLst>
        </c:ser>
        <c:dLbls>
          <c:showLegendKey val="0"/>
          <c:showVal val="0"/>
          <c:showCatName val="0"/>
          <c:showSerName val="0"/>
          <c:showPercent val="0"/>
          <c:showBubbleSize val="0"/>
        </c:dLbls>
        <c:marker val="1"/>
        <c:smooth val="0"/>
        <c:axId val="340216736"/>
        <c:axId val="340217128"/>
      </c:lineChart>
      <c:catAx>
        <c:axId val="340216736"/>
        <c:scaling>
          <c:orientation val="minMax"/>
        </c:scaling>
        <c:delete val="0"/>
        <c:axPos val="b"/>
        <c:numFmt formatCode="General" sourceLinked="1"/>
        <c:majorTickMark val="none"/>
        <c:minorTickMark val="none"/>
        <c:tickLblPos val="none"/>
        <c:crossAx val="340217128"/>
        <c:crosses val="autoZero"/>
        <c:auto val="0"/>
        <c:lblAlgn val="ctr"/>
        <c:lblOffset val="100"/>
        <c:noMultiLvlLbl val="1"/>
      </c:catAx>
      <c:valAx>
        <c:axId val="340217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0216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284.39999999999998</c:v>
                </c:pt>
                <c:pt idx="1">
                  <c:v>757</c:v>
                </c:pt>
                <c:pt idx="2">
                  <c:v>529.20000000000005</c:v>
                </c:pt>
                <c:pt idx="3">
                  <c:v>445.4</c:v>
                </c:pt>
                <c:pt idx="4">
                  <c:v>356.9</c:v>
                </c:pt>
              </c:numCache>
            </c:numRef>
          </c:val>
          <c:extLst xmlns:c16r2="http://schemas.microsoft.com/office/drawing/2015/06/chart">
            <c:ext xmlns:c16="http://schemas.microsoft.com/office/drawing/2014/chart" uri="{C3380CC4-5D6E-409C-BE32-E72D297353CC}">
              <c16:uniqueId val="{00000000-A9DE-43DF-92E0-270D615F2E4B}"/>
            </c:ext>
          </c:extLst>
        </c:ser>
        <c:dLbls>
          <c:showLegendKey val="0"/>
          <c:showVal val="0"/>
          <c:showCatName val="0"/>
          <c:showSerName val="0"/>
          <c:showPercent val="0"/>
          <c:showBubbleSize val="0"/>
        </c:dLbls>
        <c:gapWidth val="180"/>
        <c:overlap val="-90"/>
        <c:axId val="339123104"/>
        <c:axId val="33912348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xmlns:c16r2="http://schemas.microsoft.com/office/drawing/2015/06/chart">
            <c:ext xmlns:c16="http://schemas.microsoft.com/office/drawing/2014/chart" uri="{C3380CC4-5D6E-409C-BE32-E72D297353CC}">
              <c16:uniqueId val="{00000001-A9DE-43DF-92E0-270D615F2E4B}"/>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9DE-43DF-92E0-270D615F2E4B}"/>
            </c:ext>
          </c:extLst>
        </c:ser>
        <c:dLbls>
          <c:showLegendKey val="0"/>
          <c:showVal val="0"/>
          <c:showCatName val="0"/>
          <c:showSerName val="0"/>
          <c:showPercent val="0"/>
          <c:showBubbleSize val="0"/>
        </c:dLbls>
        <c:marker val="1"/>
        <c:smooth val="0"/>
        <c:axId val="339123104"/>
        <c:axId val="339123488"/>
      </c:lineChart>
      <c:catAx>
        <c:axId val="339123104"/>
        <c:scaling>
          <c:orientation val="minMax"/>
        </c:scaling>
        <c:delete val="0"/>
        <c:axPos val="b"/>
        <c:numFmt formatCode="General" sourceLinked="1"/>
        <c:majorTickMark val="none"/>
        <c:minorTickMark val="none"/>
        <c:tickLblPos val="none"/>
        <c:crossAx val="339123488"/>
        <c:crosses val="autoZero"/>
        <c:auto val="0"/>
        <c:lblAlgn val="ctr"/>
        <c:lblOffset val="100"/>
        <c:noMultiLvlLbl val="1"/>
      </c:catAx>
      <c:valAx>
        <c:axId val="339123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9123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47-44B4-8E3D-97DECB9E718D}"/>
            </c:ext>
          </c:extLst>
        </c:ser>
        <c:dLbls>
          <c:showLegendKey val="0"/>
          <c:showVal val="0"/>
          <c:showCatName val="0"/>
          <c:showSerName val="0"/>
          <c:showPercent val="0"/>
          <c:showBubbleSize val="0"/>
        </c:dLbls>
        <c:gapWidth val="180"/>
        <c:overlap val="-90"/>
        <c:axId val="340217912"/>
        <c:axId val="34021830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47-44B4-8E3D-97DECB9E718D}"/>
            </c:ext>
          </c:extLst>
        </c:ser>
        <c:dLbls>
          <c:showLegendKey val="0"/>
          <c:showVal val="0"/>
          <c:showCatName val="0"/>
          <c:showSerName val="0"/>
          <c:showPercent val="0"/>
          <c:showBubbleSize val="0"/>
        </c:dLbls>
        <c:marker val="1"/>
        <c:smooth val="0"/>
        <c:axId val="340217912"/>
        <c:axId val="340218304"/>
      </c:lineChart>
      <c:catAx>
        <c:axId val="340217912"/>
        <c:scaling>
          <c:orientation val="minMax"/>
        </c:scaling>
        <c:delete val="0"/>
        <c:axPos val="b"/>
        <c:numFmt formatCode="General" sourceLinked="1"/>
        <c:majorTickMark val="none"/>
        <c:minorTickMark val="none"/>
        <c:tickLblPos val="none"/>
        <c:crossAx val="340218304"/>
        <c:crosses val="autoZero"/>
        <c:auto val="0"/>
        <c:lblAlgn val="ctr"/>
        <c:lblOffset val="100"/>
        <c:noMultiLvlLbl val="1"/>
      </c:catAx>
      <c:valAx>
        <c:axId val="340218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0217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9D-452D-867B-631A5EB6BF0B}"/>
            </c:ext>
          </c:extLst>
        </c:ser>
        <c:dLbls>
          <c:showLegendKey val="0"/>
          <c:showVal val="0"/>
          <c:showCatName val="0"/>
          <c:showSerName val="0"/>
          <c:showPercent val="0"/>
          <c:showBubbleSize val="0"/>
        </c:dLbls>
        <c:gapWidth val="180"/>
        <c:overlap val="-90"/>
        <c:axId val="340219088"/>
        <c:axId val="34021948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9D-452D-867B-631A5EB6BF0B}"/>
            </c:ext>
          </c:extLst>
        </c:ser>
        <c:dLbls>
          <c:showLegendKey val="0"/>
          <c:showVal val="0"/>
          <c:showCatName val="0"/>
          <c:showSerName val="0"/>
          <c:showPercent val="0"/>
          <c:showBubbleSize val="0"/>
        </c:dLbls>
        <c:marker val="1"/>
        <c:smooth val="0"/>
        <c:axId val="340219088"/>
        <c:axId val="340219480"/>
      </c:lineChart>
      <c:catAx>
        <c:axId val="340219088"/>
        <c:scaling>
          <c:orientation val="minMax"/>
        </c:scaling>
        <c:delete val="0"/>
        <c:axPos val="b"/>
        <c:numFmt formatCode="General" sourceLinked="1"/>
        <c:majorTickMark val="none"/>
        <c:minorTickMark val="none"/>
        <c:tickLblPos val="none"/>
        <c:crossAx val="340219480"/>
        <c:crosses val="autoZero"/>
        <c:auto val="0"/>
        <c:lblAlgn val="ctr"/>
        <c:lblOffset val="100"/>
        <c:noMultiLvlLbl val="1"/>
      </c:catAx>
      <c:valAx>
        <c:axId val="340219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0219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CF-4165-BA15-126214BEA8BD}"/>
            </c:ext>
          </c:extLst>
        </c:ser>
        <c:dLbls>
          <c:showLegendKey val="0"/>
          <c:showVal val="0"/>
          <c:showCatName val="0"/>
          <c:showSerName val="0"/>
          <c:showPercent val="0"/>
          <c:showBubbleSize val="0"/>
        </c:dLbls>
        <c:gapWidth val="180"/>
        <c:overlap val="-90"/>
        <c:axId val="339951456"/>
        <c:axId val="33995184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CF-4165-BA15-126214BEA8BD}"/>
            </c:ext>
          </c:extLst>
        </c:ser>
        <c:dLbls>
          <c:showLegendKey val="0"/>
          <c:showVal val="0"/>
          <c:showCatName val="0"/>
          <c:showSerName val="0"/>
          <c:showPercent val="0"/>
          <c:showBubbleSize val="0"/>
        </c:dLbls>
        <c:marker val="1"/>
        <c:smooth val="0"/>
        <c:axId val="339951456"/>
        <c:axId val="339951848"/>
      </c:lineChart>
      <c:catAx>
        <c:axId val="339951456"/>
        <c:scaling>
          <c:orientation val="minMax"/>
        </c:scaling>
        <c:delete val="0"/>
        <c:axPos val="b"/>
        <c:numFmt formatCode="General" sourceLinked="1"/>
        <c:majorTickMark val="none"/>
        <c:minorTickMark val="none"/>
        <c:tickLblPos val="none"/>
        <c:crossAx val="339951848"/>
        <c:crosses val="autoZero"/>
        <c:auto val="0"/>
        <c:lblAlgn val="ctr"/>
        <c:lblOffset val="100"/>
        <c:noMultiLvlLbl val="1"/>
      </c:catAx>
      <c:valAx>
        <c:axId val="339951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9951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A4-4026-9F9D-035D21D585BE}"/>
            </c:ext>
          </c:extLst>
        </c:ser>
        <c:dLbls>
          <c:showLegendKey val="0"/>
          <c:showVal val="0"/>
          <c:showCatName val="0"/>
          <c:showSerName val="0"/>
          <c:showPercent val="0"/>
          <c:showBubbleSize val="0"/>
        </c:dLbls>
        <c:gapWidth val="180"/>
        <c:overlap val="-90"/>
        <c:axId val="339952632"/>
        <c:axId val="33995302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A4-4026-9F9D-035D21D585BE}"/>
            </c:ext>
          </c:extLst>
        </c:ser>
        <c:dLbls>
          <c:showLegendKey val="0"/>
          <c:showVal val="0"/>
          <c:showCatName val="0"/>
          <c:showSerName val="0"/>
          <c:showPercent val="0"/>
          <c:showBubbleSize val="0"/>
        </c:dLbls>
        <c:marker val="1"/>
        <c:smooth val="0"/>
        <c:axId val="339952632"/>
        <c:axId val="339953024"/>
      </c:lineChart>
      <c:catAx>
        <c:axId val="339952632"/>
        <c:scaling>
          <c:orientation val="minMax"/>
        </c:scaling>
        <c:delete val="0"/>
        <c:axPos val="b"/>
        <c:numFmt formatCode="General" sourceLinked="1"/>
        <c:majorTickMark val="none"/>
        <c:minorTickMark val="none"/>
        <c:tickLblPos val="none"/>
        <c:crossAx val="339953024"/>
        <c:crosses val="autoZero"/>
        <c:auto val="0"/>
        <c:lblAlgn val="ctr"/>
        <c:lblOffset val="100"/>
        <c:noMultiLvlLbl val="1"/>
      </c:catAx>
      <c:valAx>
        <c:axId val="339953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9952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A5-4CF1-BA08-6663DAADE3F8}"/>
            </c:ext>
          </c:extLst>
        </c:ser>
        <c:dLbls>
          <c:showLegendKey val="0"/>
          <c:showVal val="0"/>
          <c:showCatName val="0"/>
          <c:showSerName val="0"/>
          <c:showPercent val="0"/>
          <c:showBubbleSize val="0"/>
        </c:dLbls>
        <c:gapWidth val="180"/>
        <c:overlap val="-90"/>
        <c:axId val="339953808"/>
        <c:axId val="3399542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A5-4CF1-BA08-6663DAADE3F8}"/>
            </c:ext>
          </c:extLst>
        </c:ser>
        <c:dLbls>
          <c:showLegendKey val="0"/>
          <c:showVal val="0"/>
          <c:showCatName val="0"/>
          <c:showSerName val="0"/>
          <c:showPercent val="0"/>
          <c:showBubbleSize val="0"/>
        </c:dLbls>
        <c:marker val="1"/>
        <c:smooth val="0"/>
        <c:axId val="339953808"/>
        <c:axId val="339954200"/>
      </c:lineChart>
      <c:catAx>
        <c:axId val="339953808"/>
        <c:scaling>
          <c:orientation val="minMax"/>
        </c:scaling>
        <c:delete val="0"/>
        <c:axPos val="b"/>
        <c:numFmt formatCode="General" sourceLinked="1"/>
        <c:majorTickMark val="none"/>
        <c:minorTickMark val="none"/>
        <c:tickLblPos val="none"/>
        <c:crossAx val="339954200"/>
        <c:crosses val="autoZero"/>
        <c:auto val="0"/>
        <c:lblAlgn val="ctr"/>
        <c:lblOffset val="100"/>
        <c:noMultiLvlLbl val="1"/>
      </c:catAx>
      <c:valAx>
        <c:axId val="339954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995380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F7-479D-A7B9-14E3D6B9D83E}"/>
            </c:ext>
          </c:extLst>
        </c:ser>
        <c:dLbls>
          <c:showLegendKey val="0"/>
          <c:showVal val="0"/>
          <c:showCatName val="0"/>
          <c:showSerName val="0"/>
          <c:showPercent val="0"/>
          <c:showBubbleSize val="0"/>
        </c:dLbls>
        <c:gapWidth val="180"/>
        <c:overlap val="-90"/>
        <c:axId val="339954984"/>
        <c:axId val="34070029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F7-479D-A7B9-14E3D6B9D83E}"/>
            </c:ext>
          </c:extLst>
        </c:ser>
        <c:dLbls>
          <c:showLegendKey val="0"/>
          <c:showVal val="0"/>
          <c:showCatName val="0"/>
          <c:showSerName val="0"/>
          <c:showPercent val="0"/>
          <c:showBubbleSize val="0"/>
        </c:dLbls>
        <c:marker val="1"/>
        <c:smooth val="0"/>
        <c:axId val="339954984"/>
        <c:axId val="340700296"/>
      </c:lineChart>
      <c:catAx>
        <c:axId val="339954984"/>
        <c:scaling>
          <c:orientation val="minMax"/>
        </c:scaling>
        <c:delete val="0"/>
        <c:axPos val="b"/>
        <c:numFmt formatCode="General" sourceLinked="1"/>
        <c:majorTickMark val="none"/>
        <c:minorTickMark val="none"/>
        <c:tickLblPos val="none"/>
        <c:crossAx val="340700296"/>
        <c:crosses val="autoZero"/>
        <c:auto val="0"/>
        <c:lblAlgn val="ctr"/>
        <c:lblOffset val="100"/>
        <c:noMultiLvlLbl val="1"/>
      </c:catAx>
      <c:valAx>
        <c:axId val="340700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9954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21-4BA6-8C8C-7258351C28ED}"/>
            </c:ext>
          </c:extLst>
        </c:ser>
        <c:dLbls>
          <c:showLegendKey val="0"/>
          <c:showVal val="0"/>
          <c:showCatName val="0"/>
          <c:showSerName val="0"/>
          <c:showPercent val="0"/>
          <c:showBubbleSize val="0"/>
        </c:dLbls>
        <c:gapWidth val="180"/>
        <c:overlap val="-90"/>
        <c:axId val="340701080"/>
        <c:axId val="34070147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21-4BA6-8C8C-7258351C28ED}"/>
            </c:ext>
          </c:extLst>
        </c:ser>
        <c:dLbls>
          <c:showLegendKey val="0"/>
          <c:showVal val="0"/>
          <c:showCatName val="0"/>
          <c:showSerName val="0"/>
          <c:showPercent val="0"/>
          <c:showBubbleSize val="0"/>
        </c:dLbls>
        <c:marker val="1"/>
        <c:smooth val="0"/>
        <c:axId val="340701080"/>
        <c:axId val="340701472"/>
      </c:lineChart>
      <c:catAx>
        <c:axId val="340701080"/>
        <c:scaling>
          <c:orientation val="minMax"/>
        </c:scaling>
        <c:delete val="0"/>
        <c:axPos val="b"/>
        <c:numFmt formatCode="General" sourceLinked="1"/>
        <c:majorTickMark val="none"/>
        <c:minorTickMark val="none"/>
        <c:tickLblPos val="none"/>
        <c:crossAx val="340701472"/>
        <c:crosses val="autoZero"/>
        <c:auto val="0"/>
        <c:lblAlgn val="ctr"/>
        <c:lblOffset val="100"/>
        <c:noMultiLvlLbl val="1"/>
      </c:catAx>
      <c:valAx>
        <c:axId val="340701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0701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0F-4FF7-A21F-052F76096852}"/>
            </c:ext>
          </c:extLst>
        </c:ser>
        <c:dLbls>
          <c:showLegendKey val="0"/>
          <c:showVal val="0"/>
          <c:showCatName val="0"/>
          <c:showSerName val="0"/>
          <c:showPercent val="0"/>
          <c:showBubbleSize val="0"/>
        </c:dLbls>
        <c:gapWidth val="180"/>
        <c:overlap val="-90"/>
        <c:axId val="340702256"/>
        <c:axId val="34070264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0F-4FF7-A21F-052F76096852}"/>
            </c:ext>
          </c:extLst>
        </c:ser>
        <c:dLbls>
          <c:showLegendKey val="0"/>
          <c:showVal val="0"/>
          <c:showCatName val="0"/>
          <c:showSerName val="0"/>
          <c:showPercent val="0"/>
          <c:showBubbleSize val="0"/>
        </c:dLbls>
        <c:marker val="1"/>
        <c:smooth val="0"/>
        <c:axId val="340702256"/>
        <c:axId val="340702648"/>
      </c:lineChart>
      <c:catAx>
        <c:axId val="340702256"/>
        <c:scaling>
          <c:orientation val="minMax"/>
        </c:scaling>
        <c:delete val="0"/>
        <c:axPos val="b"/>
        <c:numFmt formatCode="General" sourceLinked="1"/>
        <c:majorTickMark val="none"/>
        <c:minorTickMark val="none"/>
        <c:tickLblPos val="none"/>
        <c:crossAx val="340702648"/>
        <c:crosses val="autoZero"/>
        <c:auto val="0"/>
        <c:lblAlgn val="ctr"/>
        <c:lblOffset val="100"/>
        <c:noMultiLvlLbl val="1"/>
      </c:catAx>
      <c:valAx>
        <c:axId val="340702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0702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FE-49BC-ACDB-A76937679BD4}"/>
            </c:ext>
          </c:extLst>
        </c:ser>
        <c:dLbls>
          <c:showLegendKey val="0"/>
          <c:showVal val="0"/>
          <c:showCatName val="0"/>
          <c:showSerName val="0"/>
          <c:showPercent val="0"/>
          <c:showBubbleSize val="0"/>
        </c:dLbls>
        <c:gapWidth val="180"/>
        <c:overlap val="-90"/>
        <c:axId val="340703432"/>
        <c:axId val="340703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FE-49BC-ACDB-A76937679BD4}"/>
            </c:ext>
          </c:extLst>
        </c:ser>
        <c:dLbls>
          <c:showLegendKey val="0"/>
          <c:showVal val="0"/>
          <c:showCatName val="0"/>
          <c:showSerName val="0"/>
          <c:showPercent val="0"/>
          <c:showBubbleSize val="0"/>
        </c:dLbls>
        <c:marker val="1"/>
        <c:smooth val="0"/>
        <c:axId val="340703432"/>
        <c:axId val="340703824"/>
      </c:lineChart>
      <c:catAx>
        <c:axId val="340703432"/>
        <c:scaling>
          <c:orientation val="minMax"/>
        </c:scaling>
        <c:delete val="0"/>
        <c:axPos val="b"/>
        <c:numFmt formatCode="General" sourceLinked="1"/>
        <c:majorTickMark val="none"/>
        <c:minorTickMark val="none"/>
        <c:tickLblPos val="none"/>
        <c:crossAx val="340703824"/>
        <c:crosses val="autoZero"/>
        <c:auto val="0"/>
        <c:lblAlgn val="ctr"/>
        <c:lblOffset val="100"/>
        <c:noMultiLvlLbl val="1"/>
      </c:catAx>
      <c:valAx>
        <c:axId val="340703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0703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67-416F-AAB5-6B62C82051A3}"/>
            </c:ext>
          </c:extLst>
        </c:ser>
        <c:dLbls>
          <c:showLegendKey val="0"/>
          <c:showVal val="0"/>
          <c:showCatName val="0"/>
          <c:showSerName val="0"/>
          <c:showPercent val="0"/>
          <c:showBubbleSize val="0"/>
        </c:dLbls>
        <c:gapWidth val="180"/>
        <c:overlap val="-90"/>
        <c:axId val="340515712"/>
        <c:axId val="34051610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67-416F-AAB5-6B62C82051A3}"/>
            </c:ext>
          </c:extLst>
        </c:ser>
        <c:dLbls>
          <c:showLegendKey val="0"/>
          <c:showVal val="0"/>
          <c:showCatName val="0"/>
          <c:showSerName val="0"/>
          <c:showPercent val="0"/>
          <c:showBubbleSize val="0"/>
        </c:dLbls>
        <c:marker val="1"/>
        <c:smooth val="0"/>
        <c:axId val="340515712"/>
        <c:axId val="340516104"/>
      </c:lineChart>
      <c:catAx>
        <c:axId val="340515712"/>
        <c:scaling>
          <c:orientation val="minMax"/>
        </c:scaling>
        <c:delete val="0"/>
        <c:axPos val="b"/>
        <c:numFmt formatCode="General" sourceLinked="1"/>
        <c:majorTickMark val="none"/>
        <c:minorTickMark val="none"/>
        <c:tickLblPos val="none"/>
        <c:crossAx val="340516104"/>
        <c:crosses val="autoZero"/>
        <c:auto val="0"/>
        <c:lblAlgn val="ctr"/>
        <c:lblOffset val="100"/>
        <c:noMultiLvlLbl val="1"/>
      </c:catAx>
      <c:valAx>
        <c:axId val="340516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051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3C-4A04-9DB0-2B715C05FBF2}"/>
            </c:ext>
          </c:extLst>
        </c:ser>
        <c:dLbls>
          <c:showLegendKey val="0"/>
          <c:showVal val="0"/>
          <c:showCatName val="0"/>
          <c:showSerName val="0"/>
          <c:showPercent val="0"/>
          <c:showBubbleSize val="0"/>
        </c:dLbls>
        <c:gapWidth val="180"/>
        <c:overlap val="-90"/>
        <c:axId val="339084200"/>
        <c:axId val="33908458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3C-4A04-9DB0-2B715C05FBF2}"/>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AA3C-4A04-9DB0-2B715C05FBF2}"/>
            </c:ext>
          </c:extLst>
        </c:ser>
        <c:dLbls>
          <c:showLegendKey val="0"/>
          <c:showVal val="0"/>
          <c:showCatName val="0"/>
          <c:showSerName val="0"/>
          <c:showPercent val="0"/>
          <c:showBubbleSize val="0"/>
        </c:dLbls>
        <c:marker val="1"/>
        <c:smooth val="0"/>
        <c:axId val="339084200"/>
        <c:axId val="339084584"/>
      </c:lineChart>
      <c:catAx>
        <c:axId val="339084200"/>
        <c:scaling>
          <c:orientation val="minMax"/>
        </c:scaling>
        <c:delete val="0"/>
        <c:axPos val="b"/>
        <c:numFmt formatCode="General" sourceLinked="1"/>
        <c:majorTickMark val="none"/>
        <c:minorTickMark val="none"/>
        <c:tickLblPos val="none"/>
        <c:crossAx val="339084584"/>
        <c:crosses val="autoZero"/>
        <c:auto val="0"/>
        <c:lblAlgn val="ctr"/>
        <c:lblOffset val="100"/>
        <c:noMultiLvlLbl val="1"/>
      </c:catAx>
      <c:valAx>
        <c:axId val="339084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9084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E7-4933-859A-5EEB888EDA03}"/>
            </c:ext>
          </c:extLst>
        </c:ser>
        <c:dLbls>
          <c:showLegendKey val="0"/>
          <c:showVal val="0"/>
          <c:showCatName val="0"/>
          <c:showSerName val="0"/>
          <c:showPercent val="0"/>
          <c:showBubbleSize val="0"/>
        </c:dLbls>
        <c:gapWidth val="180"/>
        <c:overlap val="-90"/>
        <c:axId val="340516888"/>
        <c:axId val="3405172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E7-4933-859A-5EEB888EDA03}"/>
            </c:ext>
          </c:extLst>
        </c:ser>
        <c:dLbls>
          <c:showLegendKey val="0"/>
          <c:showVal val="0"/>
          <c:showCatName val="0"/>
          <c:showSerName val="0"/>
          <c:showPercent val="0"/>
          <c:showBubbleSize val="0"/>
        </c:dLbls>
        <c:marker val="1"/>
        <c:smooth val="0"/>
        <c:axId val="340516888"/>
        <c:axId val="340517280"/>
      </c:lineChart>
      <c:catAx>
        <c:axId val="340516888"/>
        <c:scaling>
          <c:orientation val="minMax"/>
        </c:scaling>
        <c:delete val="0"/>
        <c:axPos val="b"/>
        <c:numFmt formatCode="General" sourceLinked="1"/>
        <c:majorTickMark val="none"/>
        <c:minorTickMark val="none"/>
        <c:tickLblPos val="none"/>
        <c:crossAx val="340517280"/>
        <c:crosses val="autoZero"/>
        <c:auto val="0"/>
        <c:lblAlgn val="ctr"/>
        <c:lblOffset val="100"/>
        <c:noMultiLvlLbl val="1"/>
      </c:catAx>
      <c:valAx>
        <c:axId val="34051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0516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4655.2</c:v>
                </c:pt>
                <c:pt idx="1">
                  <c:v>10996.3</c:v>
                </c:pt>
                <c:pt idx="2">
                  <c:v>11649.8</c:v>
                </c:pt>
                <c:pt idx="3">
                  <c:v>12189.8</c:v>
                </c:pt>
                <c:pt idx="4">
                  <c:v>13411</c:v>
                </c:pt>
              </c:numCache>
            </c:numRef>
          </c:val>
          <c:extLst xmlns:c16r2="http://schemas.microsoft.com/office/drawing/2015/06/chart">
            <c:ext xmlns:c16="http://schemas.microsoft.com/office/drawing/2014/chart" uri="{C3380CC4-5D6E-409C-BE32-E72D297353CC}">
              <c16:uniqueId val="{00000000-341A-4BB5-945D-DFF98921D3D1}"/>
            </c:ext>
          </c:extLst>
        </c:ser>
        <c:dLbls>
          <c:showLegendKey val="0"/>
          <c:showVal val="0"/>
          <c:showCatName val="0"/>
          <c:showSerName val="0"/>
          <c:showPercent val="0"/>
          <c:showBubbleSize val="0"/>
        </c:dLbls>
        <c:gapWidth val="180"/>
        <c:overlap val="-90"/>
        <c:axId val="339246248"/>
        <c:axId val="33924663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xmlns:c16r2="http://schemas.microsoft.com/office/drawing/2015/06/chart">
            <c:ext xmlns:c16="http://schemas.microsoft.com/office/drawing/2014/chart" uri="{C3380CC4-5D6E-409C-BE32-E72D297353CC}">
              <c16:uniqueId val="{00000001-341A-4BB5-945D-DFF98921D3D1}"/>
            </c:ext>
          </c:extLst>
        </c:ser>
        <c:dLbls>
          <c:showLegendKey val="0"/>
          <c:showVal val="0"/>
          <c:showCatName val="0"/>
          <c:showSerName val="0"/>
          <c:showPercent val="0"/>
          <c:showBubbleSize val="0"/>
        </c:dLbls>
        <c:marker val="1"/>
        <c:smooth val="0"/>
        <c:axId val="339246248"/>
        <c:axId val="339246632"/>
      </c:lineChart>
      <c:catAx>
        <c:axId val="339246248"/>
        <c:scaling>
          <c:orientation val="minMax"/>
        </c:scaling>
        <c:delete val="0"/>
        <c:axPos val="b"/>
        <c:numFmt formatCode="General" sourceLinked="1"/>
        <c:majorTickMark val="none"/>
        <c:minorTickMark val="none"/>
        <c:tickLblPos val="none"/>
        <c:crossAx val="339246632"/>
        <c:crosses val="autoZero"/>
        <c:auto val="0"/>
        <c:lblAlgn val="ctr"/>
        <c:lblOffset val="100"/>
        <c:noMultiLvlLbl val="1"/>
      </c:catAx>
      <c:valAx>
        <c:axId val="339246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9246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13973</c:v>
                </c:pt>
                <c:pt idx="1">
                  <c:v>48997</c:v>
                </c:pt>
                <c:pt idx="2">
                  <c:v>32377</c:v>
                </c:pt>
                <c:pt idx="3">
                  <c:v>31039</c:v>
                </c:pt>
                <c:pt idx="4">
                  <c:v>28584</c:v>
                </c:pt>
              </c:numCache>
            </c:numRef>
          </c:val>
          <c:extLst xmlns:c16r2="http://schemas.microsoft.com/office/drawing/2015/06/chart">
            <c:ext xmlns:c16="http://schemas.microsoft.com/office/drawing/2014/chart" uri="{C3380CC4-5D6E-409C-BE32-E72D297353CC}">
              <c16:uniqueId val="{00000000-B03C-4315-83A4-01C89499B2CA}"/>
            </c:ext>
          </c:extLst>
        </c:ser>
        <c:dLbls>
          <c:showLegendKey val="0"/>
          <c:showVal val="0"/>
          <c:showCatName val="0"/>
          <c:showSerName val="0"/>
          <c:showPercent val="0"/>
          <c:showBubbleSize val="0"/>
        </c:dLbls>
        <c:gapWidth val="180"/>
        <c:overlap val="-90"/>
        <c:axId val="339234232"/>
        <c:axId val="33741138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xmlns:c16r2="http://schemas.microsoft.com/office/drawing/2015/06/chart">
            <c:ext xmlns:c16="http://schemas.microsoft.com/office/drawing/2014/chart" uri="{C3380CC4-5D6E-409C-BE32-E72D297353CC}">
              <c16:uniqueId val="{00000001-B03C-4315-83A4-01C89499B2CA}"/>
            </c:ext>
          </c:extLst>
        </c:ser>
        <c:dLbls>
          <c:showLegendKey val="0"/>
          <c:showVal val="0"/>
          <c:showCatName val="0"/>
          <c:showSerName val="0"/>
          <c:showPercent val="0"/>
          <c:showBubbleSize val="0"/>
        </c:dLbls>
        <c:marker val="1"/>
        <c:smooth val="0"/>
        <c:axId val="339234232"/>
        <c:axId val="337411384"/>
      </c:lineChart>
      <c:catAx>
        <c:axId val="339234232"/>
        <c:scaling>
          <c:orientation val="minMax"/>
        </c:scaling>
        <c:delete val="0"/>
        <c:axPos val="b"/>
        <c:numFmt formatCode="General" sourceLinked="1"/>
        <c:majorTickMark val="none"/>
        <c:minorTickMark val="none"/>
        <c:tickLblPos val="none"/>
        <c:crossAx val="337411384"/>
        <c:crosses val="autoZero"/>
        <c:auto val="0"/>
        <c:lblAlgn val="ctr"/>
        <c:lblOffset val="100"/>
        <c:noMultiLvlLbl val="1"/>
      </c:catAx>
      <c:valAx>
        <c:axId val="33741138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9234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66.2</c:v>
                </c:pt>
                <c:pt idx="1">
                  <c:v>77.3</c:v>
                </c:pt>
                <c:pt idx="2">
                  <c:v>80.5</c:v>
                </c:pt>
                <c:pt idx="3">
                  <c:v>81.400000000000006</c:v>
                </c:pt>
                <c:pt idx="4">
                  <c:v>80.599999999999994</c:v>
                </c:pt>
              </c:numCache>
            </c:numRef>
          </c:val>
          <c:extLst xmlns:c16r2="http://schemas.microsoft.com/office/drawing/2015/06/chart">
            <c:ext xmlns:c16="http://schemas.microsoft.com/office/drawing/2014/chart" uri="{C3380CC4-5D6E-409C-BE32-E72D297353CC}">
              <c16:uniqueId val="{00000000-DEAD-45EE-9817-90587999A3E1}"/>
            </c:ext>
          </c:extLst>
        </c:ser>
        <c:dLbls>
          <c:showLegendKey val="0"/>
          <c:showVal val="0"/>
          <c:showCatName val="0"/>
          <c:showSerName val="0"/>
          <c:showPercent val="0"/>
          <c:showBubbleSize val="0"/>
        </c:dLbls>
        <c:gapWidth val="180"/>
        <c:overlap val="-90"/>
        <c:axId val="337412560"/>
        <c:axId val="33741295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xmlns:c16r2="http://schemas.microsoft.com/office/drawing/2015/06/chart">
            <c:ext xmlns:c16="http://schemas.microsoft.com/office/drawing/2014/chart" uri="{C3380CC4-5D6E-409C-BE32-E72D297353CC}">
              <c16:uniqueId val="{00000001-DEAD-45EE-9817-90587999A3E1}"/>
            </c:ext>
          </c:extLst>
        </c:ser>
        <c:dLbls>
          <c:showLegendKey val="0"/>
          <c:showVal val="0"/>
          <c:showCatName val="0"/>
          <c:showSerName val="0"/>
          <c:showPercent val="0"/>
          <c:showBubbleSize val="0"/>
        </c:dLbls>
        <c:marker val="1"/>
        <c:smooth val="0"/>
        <c:axId val="337412560"/>
        <c:axId val="337412952"/>
      </c:lineChart>
      <c:catAx>
        <c:axId val="337412560"/>
        <c:scaling>
          <c:orientation val="minMax"/>
        </c:scaling>
        <c:delete val="0"/>
        <c:axPos val="b"/>
        <c:numFmt formatCode="General" sourceLinked="1"/>
        <c:majorTickMark val="none"/>
        <c:minorTickMark val="none"/>
        <c:tickLblPos val="none"/>
        <c:crossAx val="337412952"/>
        <c:crosses val="autoZero"/>
        <c:auto val="0"/>
        <c:lblAlgn val="ctr"/>
        <c:lblOffset val="100"/>
        <c:noMultiLvlLbl val="1"/>
      </c:catAx>
      <c:valAx>
        <c:axId val="337412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7412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16</c:v>
                </c:pt>
                <c:pt idx="1">
                  <c:v>3.6</c:v>
                </c:pt>
                <c:pt idx="2">
                  <c:v>3.4</c:v>
                </c:pt>
                <c:pt idx="3">
                  <c:v>9.1999999999999993</c:v>
                </c:pt>
                <c:pt idx="4">
                  <c:v>1.4</c:v>
                </c:pt>
              </c:numCache>
            </c:numRef>
          </c:val>
          <c:extLst xmlns:c16r2="http://schemas.microsoft.com/office/drawing/2015/06/chart">
            <c:ext xmlns:c16="http://schemas.microsoft.com/office/drawing/2014/chart" uri="{C3380CC4-5D6E-409C-BE32-E72D297353CC}">
              <c16:uniqueId val="{00000000-C2B6-41FE-85B9-2EA78B211BE4}"/>
            </c:ext>
          </c:extLst>
        </c:ser>
        <c:dLbls>
          <c:showLegendKey val="0"/>
          <c:showVal val="0"/>
          <c:showCatName val="0"/>
          <c:showSerName val="0"/>
          <c:showPercent val="0"/>
          <c:showBubbleSize val="0"/>
        </c:dLbls>
        <c:gapWidth val="180"/>
        <c:overlap val="-90"/>
        <c:axId val="337413736"/>
        <c:axId val="33741412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xmlns:c16r2="http://schemas.microsoft.com/office/drawing/2015/06/chart">
            <c:ext xmlns:c16="http://schemas.microsoft.com/office/drawing/2014/chart" uri="{C3380CC4-5D6E-409C-BE32-E72D297353CC}">
              <c16:uniqueId val="{00000001-C2B6-41FE-85B9-2EA78B211BE4}"/>
            </c:ext>
          </c:extLst>
        </c:ser>
        <c:dLbls>
          <c:showLegendKey val="0"/>
          <c:showVal val="0"/>
          <c:showCatName val="0"/>
          <c:showSerName val="0"/>
          <c:showPercent val="0"/>
          <c:showBubbleSize val="0"/>
        </c:dLbls>
        <c:marker val="1"/>
        <c:smooth val="0"/>
        <c:axId val="337413736"/>
        <c:axId val="337414128"/>
      </c:lineChart>
      <c:catAx>
        <c:axId val="337413736"/>
        <c:scaling>
          <c:orientation val="minMax"/>
        </c:scaling>
        <c:delete val="0"/>
        <c:axPos val="b"/>
        <c:numFmt formatCode="General" sourceLinked="1"/>
        <c:majorTickMark val="none"/>
        <c:minorTickMark val="none"/>
        <c:tickLblPos val="none"/>
        <c:crossAx val="337414128"/>
        <c:crosses val="autoZero"/>
        <c:auto val="0"/>
        <c:lblAlgn val="ctr"/>
        <c:lblOffset val="100"/>
        <c:noMultiLvlLbl val="1"/>
      </c:catAx>
      <c:valAx>
        <c:axId val="337414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7413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1694.1</c:v>
                </c:pt>
                <c:pt idx="1">
                  <c:v>855.3</c:v>
                </c:pt>
                <c:pt idx="2">
                  <c:v>803.5</c:v>
                </c:pt>
                <c:pt idx="3">
                  <c:v>762</c:v>
                </c:pt>
                <c:pt idx="4">
                  <c:v>734.8</c:v>
                </c:pt>
              </c:numCache>
            </c:numRef>
          </c:val>
          <c:extLst xmlns:c16r2="http://schemas.microsoft.com/office/drawing/2015/06/chart">
            <c:ext xmlns:c16="http://schemas.microsoft.com/office/drawing/2014/chart" uri="{C3380CC4-5D6E-409C-BE32-E72D297353CC}">
              <c16:uniqueId val="{00000000-3BB5-467C-9418-B22C5F636EE1}"/>
            </c:ext>
          </c:extLst>
        </c:ser>
        <c:dLbls>
          <c:showLegendKey val="0"/>
          <c:showVal val="0"/>
          <c:showCatName val="0"/>
          <c:showSerName val="0"/>
          <c:showPercent val="0"/>
          <c:showBubbleSize val="0"/>
        </c:dLbls>
        <c:gapWidth val="180"/>
        <c:overlap val="-90"/>
        <c:axId val="337414912"/>
        <c:axId val="3372185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xmlns:c16r2="http://schemas.microsoft.com/office/drawing/2015/06/chart">
            <c:ext xmlns:c16="http://schemas.microsoft.com/office/drawing/2014/chart" uri="{C3380CC4-5D6E-409C-BE32-E72D297353CC}">
              <c16:uniqueId val="{00000001-3BB5-467C-9418-B22C5F636EE1}"/>
            </c:ext>
          </c:extLst>
        </c:ser>
        <c:dLbls>
          <c:showLegendKey val="0"/>
          <c:showVal val="0"/>
          <c:showCatName val="0"/>
          <c:showSerName val="0"/>
          <c:showPercent val="0"/>
          <c:showBubbleSize val="0"/>
        </c:dLbls>
        <c:marker val="1"/>
        <c:smooth val="0"/>
        <c:axId val="337414912"/>
        <c:axId val="337218552"/>
      </c:lineChart>
      <c:catAx>
        <c:axId val="337414912"/>
        <c:scaling>
          <c:orientation val="minMax"/>
        </c:scaling>
        <c:delete val="0"/>
        <c:axPos val="b"/>
        <c:numFmt formatCode="General" sourceLinked="1"/>
        <c:majorTickMark val="none"/>
        <c:minorTickMark val="none"/>
        <c:tickLblPos val="none"/>
        <c:crossAx val="337218552"/>
        <c:crosses val="autoZero"/>
        <c:auto val="0"/>
        <c:lblAlgn val="ctr"/>
        <c:lblOffset val="100"/>
        <c:noMultiLvlLbl val="1"/>
      </c:catAx>
      <c:valAx>
        <c:axId val="337218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7414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D4-4FCC-94F6-6B67C9E82D2A}"/>
            </c:ext>
          </c:extLst>
        </c:ser>
        <c:dLbls>
          <c:showLegendKey val="0"/>
          <c:showVal val="0"/>
          <c:showCatName val="0"/>
          <c:showSerName val="0"/>
          <c:showPercent val="0"/>
          <c:showBubbleSize val="0"/>
        </c:dLbls>
        <c:gapWidth val="180"/>
        <c:overlap val="-90"/>
        <c:axId val="338942608"/>
        <c:axId val="33894300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D4-4FCC-94F6-6B67C9E82D2A}"/>
            </c:ext>
          </c:extLst>
        </c:ser>
        <c:dLbls>
          <c:showLegendKey val="0"/>
          <c:showVal val="0"/>
          <c:showCatName val="0"/>
          <c:showSerName val="0"/>
          <c:showPercent val="0"/>
          <c:showBubbleSize val="0"/>
        </c:dLbls>
        <c:marker val="1"/>
        <c:smooth val="0"/>
        <c:axId val="338942608"/>
        <c:axId val="338943000"/>
      </c:lineChart>
      <c:catAx>
        <c:axId val="338942608"/>
        <c:scaling>
          <c:orientation val="minMax"/>
        </c:scaling>
        <c:delete val="0"/>
        <c:axPos val="b"/>
        <c:numFmt formatCode="General" sourceLinked="1"/>
        <c:majorTickMark val="none"/>
        <c:minorTickMark val="none"/>
        <c:tickLblPos val="none"/>
        <c:crossAx val="338943000"/>
        <c:crosses val="autoZero"/>
        <c:auto val="0"/>
        <c:lblAlgn val="ctr"/>
        <c:lblOffset val="100"/>
        <c:noMultiLvlLbl val="1"/>
      </c:catAx>
      <c:valAx>
        <c:axId val="338943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389426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339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339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339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339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339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339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339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340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340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340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340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340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340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340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340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3408"/>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3409"/>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3410"/>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3411"/>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3412"/>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3413"/>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3414"/>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3415"/>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3416"/>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3417"/>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3418"/>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3419"/>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3420"/>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3421"/>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3422"/>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3423"/>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3424"/>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3425"/>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3426"/>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3427"/>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3428"/>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3429"/>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3430"/>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3431"/>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3432"/>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3433"/>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3434"/>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3435"/>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3436"/>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3437"/>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3438"/>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3439"/>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3440"/>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election activeCell="Q11" sqref="Q1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島根県　安来市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289</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2</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132</v>
      </c>
      <c r="G7" s="146"/>
      <c r="H7" s="146"/>
      <c r="I7" s="146"/>
      <c r="J7" s="147" t="s">
        <v>133</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135</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1862</v>
      </c>
      <c r="G12" s="162"/>
      <c r="H12" s="161">
        <f>データ!X6</f>
        <v>2168</v>
      </c>
      <c r="I12" s="162"/>
      <c r="J12" s="161">
        <f>データ!Y6</f>
        <v>2256</v>
      </c>
      <c r="K12" s="162"/>
      <c r="L12" s="161">
        <f>データ!Z6</f>
        <v>2281</v>
      </c>
      <c r="M12" s="162"/>
      <c r="N12" s="150">
        <f>データ!AA6</f>
        <v>2265</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1862</v>
      </c>
      <c r="G16" s="177"/>
      <c r="H16" s="177">
        <f>データ!AR6</f>
        <v>2168</v>
      </c>
      <c r="I16" s="177"/>
      <c r="J16" s="177">
        <f>データ!AS6</f>
        <v>2256</v>
      </c>
      <c r="K16" s="177"/>
      <c r="L16" s="177">
        <f>データ!AT6</f>
        <v>2281</v>
      </c>
      <c r="M16" s="177"/>
      <c r="N16" s="166">
        <f>データ!AU6</f>
        <v>2265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13031</v>
      </c>
      <c r="G19" s="180"/>
      <c r="H19" s="180"/>
      <c r="I19" s="180">
        <f>データ!AW6</f>
        <v>24803</v>
      </c>
      <c r="J19" s="180"/>
      <c r="K19" s="180"/>
      <c r="L19" s="180">
        <f>データ!AX6</f>
        <v>37834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ht="13.5" customHeight="1"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ht="13.5" customHeight="1"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291</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290</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（最大出力合計320kW）</v>
      </c>
      <c r="D123" s="5" t="str">
        <f>データ!EX9</f>
        <v>（最大出力合計320kW）</v>
      </c>
      <c r="E123" s="5" t="str">
        <f>データ!GW9</f>
        <v>（最大出力合計-kW）</v>
      </c>
      <c r="F123" s="5" t="str">
        <f>データ!IV9</f>
        <v>（最大出力合計-kW）</v>
      </c>
      <c r="G123" s="5" t="str">
        <f>データ!KU9</f>
        <v>（最大出力合計-kW）</v>
      </c>
    </row>
  </sheetData>
  <sheetProtection algorithmName="SHA-512" hashValue="q45x+mZKjTHTfzfN6aewuRJW5mk9l20N1gyjRxb7m4372gD3t8lqvM0wtwHO52KXu1VZ8aJAdXNtDMotNJ10nA==" saltValue="M9BS1muQZZvJb4LcS7R6w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40.5" x14ac:dyDescent="0.15">
      <c r="A6" s="49" t="s">
        <v>119</v>
      </c>
      <c r="B6" s="67" t="str">
        <f>B7</f>
        <v>2019</v>
      </c>
      <c r="C6" s="67" t="str">
        <f t="shared" ref="C6:AX6" si="6">C7</f>
        <v>322067</v>
      </c>
      <c r="D6" s="67" t="str">
        <f t="shared" si="6"/>
        <v>47</v>
      </c>
      <c r="E6" s="67" t="str">
        <f t="shared" si="6"/>
        <v>04</v>
      </c>
      <c r="F6" s="67" t="str">
        <f t="shared" si="6"/>
        <v>0</v>
      </c>
      <c r="G6" s="67" t="str">
        <f t="shared" si="6"/>
        <v>000</v>
      </c>
      <c r="H6" s="67" t="str">
        <f t="shared" si="6"/>
        <v>島根県　安来市</v>
      </c>
      <c r="I6" s="67" t="str">
        <f t="shared" si="6"/>
        <v>法非適用</v>
      </c>
      <c r="J6" s="67" t="str">
        <f t="shared" si="6"/>
        <v>電気事業</v>
      </c>
      <c r="K6" s="67" t="str">
        <f t="shared" si="6"/>
        <v>非設置</v>
      </c>
      <c r="L6" s="68" t="str">
        <f t="shared" si="6"/>
        <v>該当数値なし</v>
      </c>
      <c r="M6" s="69">
        <f t="shared" si="6"/>
        <v>2</v>
      </c>
      <c r="N6" s="69" t="str">
        <f t="shared" si="6"/>
        <v>-</v>
      </c>
      <c r="O6" s="69" t="str">
        <f t="shared" si="6"/>
        <v>-</v>
      </c>
      <c r="P6" s="69" t="str">
        <f t="shared" si="6"/>
        <v>-</v>
      </c>
      <c r="Q6" s="69" t="str">
        <f t="shared" si="6"/>
        <v>-</v>
      </c>
      <c r="R6" s="70" t="str">
        <f>R7</f>
        <v>令和元年9月30日　布部発電所</v>
      </c>
      <c r="S6" s="71" t="str">
        <f t="shared" si="6"/>
        <v>令和18年2月28日　伯太発電所</v>
      </c>
      <c r="T6" s="67" t="str">
        <f t="shared" si="6"/>
        <v>無</v>
      </c>
      <c r="U6" s="71" t="str">
        <f t="shared" si="6"/>
        <v>中国電力株式会社</v>
      </c>
      <c r="V6" s="68" t="str">
        <f t="shared" si="6"/>
        <v>-</v>
      </c>
      <c r="W6" s="69">
        <f>W7</f>
        <v>1862</v>
      </c>
      <c r="X6" s="69">
        <f t="shared" si="6"/>
        <v>2168</v>
      </c>
      <c r="Y6" s="69">
        <f t="shared" si="6"/>
        <v>2256</v>
      </c>
      <c r="Z6" s="69">
        <f t="shared" si="6"/>
        <v>2281</v>
      </c>
      <c r="AA6" s="69">
        <f t="shared" si="6"/>
        <v>2265</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1862</v>
      </c>
      <c r="AR6" s="69">
        <f t="shared" si="6"/>
        <v>2168</v>
      </c>
      <c r="AS6" s="69">
        <f t="shared" si="6"/>
        <v>2256</v>
      </c>
      <c r="AT6" s="69">
        <f t="shared" si="6"/>
        <v>2281</v>
      </c>
      <c r="AU6" s="69">
        <f t="shared" si="6"/>
        <v>2265</v>
      </c>
      <c r="AV6" s="69">
        <f t="shared" si="6"/>
        <v>13031</v>
      </c>
      <c r="AW6" s="69">
        <f t="shared" si="6"/>
        <v>24803</v>
      </c>
      <c r="AX6" s="69">
        <f t="shared" si="6"/>
        <v>37834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120</v>
      </c>
      <c r="C7" s="77" t="s">
        <v>121</v>
      </c>
      <c r="D7" s="77" t="s">
        <v>122</v>
      </c>
      <c r="E7" s="77" t="s">
        <v>123</v>
      </c>
      <c r="F7" s="77" t="s">
        <v>124</v>
      </c>
      <c r="G7" s="77" t="s">
        <v>125</v>
      </c>
      <c r="H7" s="77" t="s">
        <v>126</v>
      </c>
      <c r="I7" s="77" t="s">
        <v>127</v>
      </c>
      <c r="J7" s="77" t="s">
        <v>128</v>
      </c>
      <c r="K7" s="77" t="s">
        <v>129</v>
      </c>
      <c r="L7" s="78" t="s">
        <v>130</v>
      </c>
      <c r="M7" s="79">
        <v>2</v>
      </c>
      <c r="N7" s="79" t="s">
        <v>131</v>
      </c>
      <c r="O7" s="80" t="s">
        <v>131</v>
      </c>
      <c r="P7" s="80" t="s">
        <v>131</v>
      </c>
      <c r="Q7" s="80" t="s">
        <v>131</v>
      </c>
      <c r="R7" s="81" t="s">
        <v>132</v>
      </c>
      <c r="S7" s="81" t="s">
        <v>133</v>
      </c>
      <c r="T7" s="82" t="s">
        <v>134</v>
      </c>
      <c r="U7" s="81" t="s">
        <v>135</v>
      </c>
      <c r="V7" s="78" t="s">
        <v>131</v>
      </c>
      <c r="W7" s="80">
        <v>1862</v>
      </c>
      <c r="X7" s="80">
        <v>2168</v>
      </c>
      <c r="Y7" s="80">
        <v>2256</v>
      </c>
      <c r="Z7" s="80">
        <v>2281</v>
      </c>
      <c r="AA7" s="80">
        <v>2265</v>
      </c>
      <c r="AB7" s="80" t="s">
        <v>131</v>
      </c>
      <c r="AC7" s="80" t="s">
        <v>131</v>
      </c>
      <c r="AD7" s="80" t="s">
        <v>131</v>
      </c>
      <c r="AE7" s="80" t="s">
        <v>131</v>
      </c>
      <c r="AF7" s="80" t="s">
        <v>131</v>
      </c>
      <c r="AG7" s="80" t="s">
        <v>131</v>
      </c>
      <c r="AH7" s="80" t="s">
        <v>131</v>
      </c>
      <c r="AI7" s="80" t="s">
        <v>131</v>
      </c>
      <c r="AJ7" s="80" t="s">
        <v>131</v>
      </c>
      <c r="AK7" s="80" t="s">
        <v>131</v>
      </c>
      <c r="AL7" s="80" t="s">
        <v>131</v>
      </c>
      <c r="AM7" s="80" t="s">
        <v>131</v>
      </c>
      <c r="AN7" s="80" t="s">
        <v>131</v>
      </c>
      <c r="AO7" s="80" t="s">
        <v>131</v>
      </c>
      <c r="AP7" s="80" t="s">
        <v>131</v>
      </c>
      <c r="AQ7" s="80">
        <v>1862</v>
      </c>
      <c r="AR7" s="80">
        <v>2168</v>
      </c>
      <c r="AS7" s="80">
        <v>2256</v>
      </c>
      <c r="AT7" s="80">
        <v>2281</v>
      </c>
      <c r="AU7" s="80">
        <v>2265</v>
      </c>
      <c r="AV7" s="80">
        <v>13031</v>
      </c>
      <c r="AW7" s="80">
        <v>24803</v>
      </c>
      <c r="AX7" s="80">
        <v>37834</v>
      </c>
      <c r="AY7" s="83">
        <v>258.3</v>
      </c>
      <c r="AZ7" s="83">
        <v>238.7</v>
      </c>
      <c r="BA7" s="83">
        <v>154.4</v>
      </c>
      <c r="BB7" s="83">
        <v>146.6</v>
      </c>
      <c r="BC7" s="83">
        <v>134.5</v>
      </c>
      <c r="BD7" s="83">
        <v>118.8</v>
      </c>
      <c r="BE7" s="83">
        <v>88.8</v>
      </c>
      <c r="BF7" s="83">
        <v>121.3</v>
      </c>
      <c r="BG7" s="83">
        <v>123.2</v>
      </c>
      <c r="BH7" s="83">
        <v>134.69999999999999</v>
      </c>
      <c r="BI7" s="83">
        <v>100</v>
      </c>
      <c r="BJ7" s="83">
        <v>284.39999999999998</v>
      </c>
      <c r="BK7" s="83">
        <v>757</v>
      </c>
      <c r="BL7" s="83">
        <v>529.20000000000005</v>
      </c>
      <c r="BM7" s="83">
        <v>445.4</v>
      </c>
      <c r="BN7" s="83">
        <v>356.9</v>
      </c>
      <c r="BO7" s="83">
        <v>255.4</v>
      </c>
      <c r="BP7" s="83">
        <v>269.8</v>
      </c>
      <c r="BQ7" s="83">
        <v>247.9</v>
      </c>
      <c r="BR7" s="83">
        <v>240.1</v>
      </c>
      <c r="BS7" s="83">
        <v>255.5</v>
      </c>
      <c r="BT7" s="83">
        <v>100</v>
      </c>
      <c r="BU7" s="83" t="s">
        <v>131</v>
      </c>
      <c r="BV7" s="83" t="s">
        <v>131</v>
      </c>
      <c r="BW7" s="83" t="s">
        <v>131</v>
      </c>
      <c r="BX7" s="83" t="s">
        <v>131</v>
      </c>
      <c r="BY7" s="83" t="s">
        <v>131</v>
      </c>
      <c r="BZ7" s="83" t="s">
        <v>131</v>
      </c>
      <c r="CA7" s="83" t="s">
        <v>131</v>
      </c>
      <c r="CB7" s="83" t="s">
        <v>131</v>
      </c>
      <c r="CC7" s="83" t="s">
        <v>131</v>
      </c>
      <c r="CD7" s="83" t="s">
        <v>131</v>
      </c>
      <c r="CE7" s="83" t="s">
        <v>131</v>
      </c>
      <c r="CF7" s="83">
        <v>4655.2</v>
      </c>
      <c r="CG7" s="83">
        <v>10996.3</v>
      </c>
      <c r="CH7" s="83">
        <v>11649.8</v>
      </c>
      <c r="CI7" s="83">
        <v>12189.8</v>
      </c>
      <c r="CJ7" s="83">
        <v>13411</v>
      </c>
      <c r="CK7" s="83">
        <v>18815.8</v>
      </c>
      <c r="CL7" s="83">
        <v>22847.9</v>
      </c>
      <c r="CM7" s="83">
        <v>19199</v>
      </c>
      <c r="CN7" s="83">
        <v>19830.400000000001</v>
      </c>
      <c r="CO7" s="83">
        <v>19066.3</v>
      </c>
      <c r="CP7" s="80">
        <v>13973</v>
      </c>
      <c r="CQ7" s="80">
        <v>48997</v>
      </c>
      <c r="CR7" s="80">
        <v>32377</v>
      </c>
      <c r="CS7" s="80">
        <v>31039</v>
      </c>
      <c r="CT7" s="80">
        <v>28584</v>
      </c>
      <c r="CU7" s="80">
        <v>37685</v>
      </c>
      <c r="CV7" s="80">
        <v>2390</v>
      </c>
      <c r="CW7" s="80">
        <v>32739</v>
      </c>
      <c r="CX7" s="80">
        <v>34140</v>
      </c>
      <c r="CY7" s="80">
        <v>33434</v>
      </c>
      <c r="CZ7" s="80">
        <v>320</v>
      </c>
      <c r="DA7" s="83">
        <v>66.2</v>
      </c>
      <c r="DB7" s="83">
        <v>77.3</v>
      </c>
      <c r="DC7" s="83">
        <v>80.5</v>
      </c>
      <c r="DD7" s="83">
        <v>81.400000000000006</v>
      </c>
      <c r="DE7" s="83">
        <v>80.599999999999994</v>
      </c>
      <c r="DF7" s="83">
        <v>32.4</v>
      </c>
      <c r="DG7" s="83">
        <v>36.4</v>
      </c>
      <c r="DH7" s="83">
        <v>31.6</v>
      </c>
      <c r="DI7" s="83">
        <v>31.6</v>
      </c>
      <c r="DJ7" s="83">
        <v>30.1</v>
      </c>
      <c r="DK7" s="83">
        <v>16</v>
      </c>
      <c r="DL7" s="83">
        <v>3.6</v>
      </c>
      <c r="DM7" s="83">
        <v>3.4</v>
      </c>
      <c r="DN7" s="83">
        <v>9.1999999999999993</v>
      </c>
      <c r="DO7" s="83">
        <v>1.4</v>
      </c>
      <c r="DP7" s="83">
        <v>10.1</v>
      </c>
      <c r="DQ7" s="83">
        <v>8.3000000000000007</v>
      </c>
      <c r="DR7" s="83">
        <v>7.1</v>
      </c>
      <c r="DS7" s="83">
        <v>7.3</v>
      </c>
      <c r="DT7" s="83">
        <v>5.4</v>
      </c>
      <c r="DU7" s="83">
        <v>1694.1</v>
      </c>
      <c r="DV7" s="83">
        <v>855.3</v>
      </c>
      <c r="DW7" s="83">
        <v>803.5</v>
      </c>
      <c r="DX7" s="83">
        <v>762</v>
      </c>
      <c r="DY7" s="83">
        <v>734.8</v>
      </c>
      <c r="DZ7" s="83">
        <v>106.3</v>
      </c>
      <c r="EA7" s="83">
        <v>110.5</v>
      </c>
      <c r="EB7" s="83">
        <v>156.5</v>
      </c>
      <c r="EC7" s="83">
        <v>157.6</v>
      </c>
      <c r="ED7" s="83">
        <v>173.7</v>
      </c>
      <c r="EE7" s="83" t="s">
        <v>131</v>
      </c>
      <c r="EF7" s="83" t="s">
        <v>131</v>
      </c>
      <c r="EG7" s="83" t="s">
        <v>131</v>
      </c>
      <c r="EH7" s="83" t="s">
        <v>131</v>
      </c>
      <c r="EI7" s="83" t="s">
        <v>131</v>
      </c>
      <c r="EJ7" s="83" t="s">
        <v>131</v>
      </c>
      <c r="EK7" s="83" t="s">
        <v>131</v>
      </c>
      <c r="EL7" s="83" t="s">
        <v>131</v>
      </c>
      <c r="EM7" s="83" t="s">
        <v>131</v>
      </c>
      <c r="EN7" s="83" t="s">
        <v>131</v>
      </c>
      <c r="EO7" s="83">
        <v>12.7</v>
      </c>
      <c r="EP7" s="83">
        <v>67.099999999999994</v>
      </c>
      <c r="EQ7" s="83">
        <v>65.099999999999994</v>
      </c>
      <c r="ER7" s="83">
        <v>65.5</v>
      </c>
      <c r="ES7" s="83">
        <v>65.599999999999994</v>
      </c>
      <c r="ET7" s="83">
        <v>71</v>
      </c>
      <c r="EU7" s="83">
        <v>74.2</v>
      </c>
      <c r="EV7" s="83">
        <v>86.8</v>
      </c>
      <c r="EW7" s="83">
        <v>82.8</v>
      </c>
      <c r="EX7" s="83">
        <v>82.6</v>
      </c>
      <c r="EY7" s="80">
        <v>320</v>
      </c>
      <c r="EZ7" s="83">
        <v>66.2</v>
      </c>
      <c r="FA7" s="83">
        <v>77.3</v>
      </c>
      <c r="FB7" s="83">
        <v>80.5</v>
      </c>
      <c r="FC7" s="83">
        <v>81.400000000000006</v>
      </c>
      <c r="FD7" s="83">
        <v>80.599999999999994</v>
      </c>
      <c r="FE7" s="83">
        <v>61.8</v>
      </c>
      <c r="FF7" s="83">
        <v>61.6</v>
      </c>
      <c r="FG7" s="83">
        <v>57.7</v>
      </c>
      <c r="FH7" s="83">
        <v>57.6</v>
      </c>
      <c r="FI7" s="83">
        <v>60.4</v>
      </c>
      <c r="FJ7" s="83">
        <v>16</v>
      </c>
      <c r="FK7" s="83">
        <v>3.6</v>
      </c>
      <c r="FL7" s="83">
        <v>3.4</v>
      </c>
      <c r="FM7" s="83">
        <v>9.1999999999999993</v>
      </c>
      <c r="FN7" s="83">
        <v>1.4</v>
      </c>
      <c r="FO7" s="83">
        <v>8.6999999999999993</v>
      </c>
      <c r="FP7" s="83">
        <v>6.4</v>
      </c>
      <c r="FQ7" s="83">
        <v>5.4</v>
      </c>
      <c r="FR7" s="83">
        <v>8.6999999999999993</v>
      </c>
      <c r="FS7" s="83">
        <v>16.5</v>
      </c>
      <c r="FT7" s="83">
        <v>1694.1</v>
      </c>
      <c r="FU7" s="83">
        <v>855.3</v>
      </c>
      <c r="FV7" s="83">
        <v>803.5</v>
      </c>
      <c r="FW7" s="83">
        <v>762</v>
      </c>
      <c r="FX7" s="83">
        <v>734.8</v>
      </c>
      <c r="FY7" s="83">
        <v>351.4</v>
      </c>
      <c r="FZ7" s="83">
        <v>390.3</v>
      </c>
      <c r="GA7" s="83">
        <v>394.9</v>
      </c>
      <c r="GB7" s="83">
        <v>375</v>
      </c>
      <c r="GC7" s="83">
        <v>314.5</v>
      </c>
      <c r="GD7" s="83" t="s">
        <v>131</v>
      </c>
      <c r="GE7" s="83" t="s">
        <v>131</v>
      </c>
      <c r="GF7" s="83" t="s">
        <v>131</v>
      </c>
      <c r="GG7" s="83" t="s">
        <v>131</v>
      </c>
      <c r="GH7" s="83" t="s">
        <v>131</v>
      </c>
      <c r="GI7" s="83" t="s">
        <v>131</v>
      </c>
      <c r="GJ7" s="83" t="s">
        <v>131</v>
      </c>
      <c r="GK7" s="83" t="s">
        <v>131</v>
      </c>
      <c r="GL7" s="83" t="s">
        <v>131</v>
      </c>
      <c r="GM7" s="83" t="s">
        <v>131</v>
      </c>
      <c r="GN7" s="83">
        <v>12.7</v>
      </c>
      <c r="GO7" s="83">
        <v>67.099999999999994</v>
      </c>
      <c r="GP7" s="83">
        <v>65.099999999999994</v>
      </c>
      <c r="GQ7" s="83">
        <v>65.5</v>
      </c>
      <c r="GR7" s="83">
        <v>65.599999999999994</v>
      </c>
      <c r="GS7" s="83">
        <v>80.599999999999994</v>
      </c>
      <c r="GT7" s="83">
        <v>85.6</v>
      </c>
      <c r="GU7" s="83">
        <v>92</v>
      </c>
      <c r="GV7" s="83">
        <v>94.7</v>
      </c>
      <c r="GW7" s="83">
        <v>96</v>
      </c>
      <c r="GX7" s="80" t="s">
        <v>131</v>
      </c>
      <c r="GY7" s="83" t="s">
        <v>131</v>
      </c>
      <c r="GZ7" s="83" t="s">
        <v>131</v>
      </c>
      <c r="HA7" s="83" t="s">
        <v>131</v>
      </c>
      <c r="HB7" s="83" t="s">
        <v>131</v>
      </c>
      <c r="HC7" s="83" t="s">
        <v>131</v>
      </c>
      <c r="HD7" s="83">
        <v>46.6</v>
      </c>
      <c r="HE7" s="83">
        <v>53.5</v>
      </c>
      <c r="HF7" s="83">
        <v>67.599999999999994</v>
      </c>
      <c r="HG7" s="83">
        <v>67.8</v>
      </c>
      <c r="HH7" s="83">
        <v>71</v>
      </c>
      <c r="HI7" s="83" t="s">
        <v>131</v>
      </c>
      <c r="HJ7" s="83" t="s">
        <v>131</v>
      </c>
      <c r="HK7" s="83" t="s">
        <v>131</v>
      </c>
      <c r="HL7" s="83" t="s">
        <v>131</v>
      </c>
      <c r="HM7" s="83" t="s">
        <v>131</v>
      </c>
      <c r="HN7" s="83">
        <v>8.8000000000000007</v>
      </c>
      <c r="HO7" s="83">
        <v>5.5</v>
      </c>
      <c r="HP7" s="83">
        <v>0</v>
      </c>
      <c r="HQ7" s="83">
        <v>0.6</v>
      </c>
      <c r="HR7" s="83">
        <v>0.2</v>
      </c>
      <c r="HS7" s="83" t="s">
        <v>131</v>
      </c>
      <c r="HT7" s="83" t="s">
        <v>131</v>
      </c>
      <c r="HU7" s="83" t="s">
        <v>131</v>
      </c>
      <c r="HV7" s="83" t="s">
        <v>131</v>
      </c>
      <c r="HW7" s="83" t="s">
        <v>131</v>
      </c>
      <c r="HX7" s="83">
        <v>13.4</v>
      </c>
      <c r="HY7" s="83">
        <v>0.5</v>
      </c>
      <c r="HZ7" s="83">
        <v>25.6</v>
      </c>
      <c r="IA7" s="83">
        <v>43.5</v>
      </c>
      <c r="IB7" s="83">
        <v>42.8</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47.3</v>
      </c>
      <c r="IS7" s="83">
        <v>43.2</v>
      </c>
      <c r="IT7" s="83">
        <v>49.1</v>
      </c>
      <c r="IU7" s="83">
        <v>33.799999999999997</v>
      </c>
      <c r="IV7" s="83">
        <v>24</v>
      </c>
      <c r="IW7" s="80" t="s">
        <v>131</v>
      </c>
      <c r="IX7" s="83" t="s">
        <v>131</v>
      </c>
      <c r="IY7" s="83" t="s">
        <v>131</v>
      </c>
      <c r="IZ7" s="83" t="s">
        <v>131</v>
      </c>
      <c r="JA7" s="83" t="s">
        <v>131</v>
      </c>
      <c r="JB7" s="83" t="s">
        <v>131</v>
      </c>
      <c r="JC7" s="83">
        <v>13.7</v>
      </c>
      <c r="JD7" s="83">
        <v>16.5</v>
      </c>
      <c r="JE7" s="83">
        <v>15</v>
      </c>
      <c r="JF7" s="83">
        <v>12.8</v>
      </c>
      <c r="JG7" s="83">
        <v>11.1</v>
      </c>
      <c r="JH7" s="83" t="s">
        <v>131</v>
      </c>
      <c r="JI7" s="83" t="s">
        <v>131</v>
      </c>
      <c r="JJ7" s="83" t="s">
        <v>131</v>
      </c>
      <c r="JK7" s="83" t="s">
        <v>131</v>
      </c>
      <c r="JL7" s="83" t="s">
        <v>131</v>
      </c>
      <c r="JM7" s="83">
        <v>40</v>
      </c>
      <c r="JN7" s="83">
        <v>39.700000000000003</v>
      </c>
      <c r="JO7" s="83">
        <v>37.5</v>
      </c>
      <c r="JP7" s="83">
        <v>37.299999999999997</v>
      </c>
      <c r="JQ7" s="83">
        <v>26</v>
      </c>
      <c r="JR7" s="83" t="s">
        <v>131</v>
      </c>
      <c r="JS7" s="83" t="s">
        <v>131</v>
      </c>
      <c r="JT7" s="83" t="s">
        <v>131</v>
      </c>
      <c r="JU7" s="83" t="s">
        <v>131</v>
      </c>
      <c r="JV7" s="83" t="s">
        <v>131</v>
      </c>
      <c r="JW7" s="83">
        <v>102.9</v>
      </c>
      <c r="JX7" s="83">
        <v>51.8</v>
      </c>
      <c r="JY7" s="83">
        <v>34.200000000000003</v>
      </c>
      <c r="JZ7" s="83">
        <v>85.9</v>
      </c>
      <c r="KA7" s="83">
        <v>409.1</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96</v>
      </c>
      <c r="KR7" s="83">
        <v>97.5</v>
      </c>
      <c r="KS7" s="83">
        <v>96.6</v>
      </c>
      <c r="KT7" s="83">
        <v>84</v>
      </c>
      <c r="KU7" s="83">
        <v>95.9</v>
      </c>
      <c r="KV7" s="80" t="s">
        <v>131</v>
      </c>
      <c r="KW7" s="83" t="s">
        <v>131</v>
      </c>
      <c r="KX7" s="83" t="s">
        <v>131</v>
      </c>
      <c r="KY7" s="83" t="s">
        <v>131</v>
      </c>
      <c r="KZ7" s="83" t="s">
        <v>131</v>
      </c>
      <c r="LA7" s="83" t="s">
        <v>131</v>
      </c>
      <c r="LB7" s="83">
        <v>12</v>
      </c>
      <c r="LC7" s="83">
        <v>14.5</v>
      </c>
      <c r="LD7" s="83">
        <v>14.9</v>
      </c>
      <c r="LE7" s="83">
        <v>15.3</v>
      </c>
      <c r="LF7" s="83">
        <v>14.9</v>
      </c>
      <c r="LG7" s="83" t="s">
        <v>131</v>
      </c>
      <c r="LH7" s="83" t="s">
        <v>131</v>
      </c>
      <c r="LI7" s="83" t="s">
        <v>131</v>
      </c>
      <c r="LJ7" s="83" t="s">
        <v>131</v>
      </c>
      <c r="LK7" s="83" t="s">
        <v>131</v>
      </c>
      <c r="LL7" s="83">
        <v>0.3</v>
      </c>
      <c r="LM7" s="83">
        <v>0.3</v>
      </c>
      <c r="LN7" s="83">
        <v>0.3</v>
      </c>
      <c r="LO7" s="83">
        <v>0.7</v>
      </c>
      <c r="LP7" s="83">
        <v>0.4</v>
      </c>
      <c r="LQ7" s="83" t="s">
        <v>131</v>
      </c>
      <c r="LR7" s="83" t="s">
        <v>131</v>
      </c>
      <c r="LS7" s="83" t="s">
        <v>131</v>
      </c>
      <c r="LT7" s="83" t="s">
        <v>131</v>
      </c>
      <c r="LU7" s="83" t="s">
        <v>131</v>
      </c>
      <c r="LV7" s="83">
        <v>207.5</v>
      </c>
      <c r="LW7" s="83">
        <v>189.5</v>
      </c>
      <c r="LX7" s="83">
        <v>172</v>
      </c>
      <c r="LY7" s="83">
        <v>151.69999999999999</v>
      </c>
      <c r="LZ7" s="83">
        <v>138.1</v>
      </c>
      <c r="MA7" s="83" t="s">
        <v>131</v>
      </c>
      <c r="MB7" s="83" t="s">
        <v>131</v>
      </c>
      <c r="MC7" s="83" t="s">
        <v>131</v>
      </c>
      <c r="MD7" s="83" t="s">
        <v>131</v>
      </c>
      <c r="ME7" s="83" t="s">
        <v>131</v>
      </c>
      <c r="MF7" s="83" t="s">
        <v>131</v>
      </c>
      <c r="MG7" s="83" t="s">
        <v>131</v>
      </c>
      <c r="MH7" s="83" t="s">
        <v>131</v>
      </c>
      <c r="MI7" s="83" t="s">
        <v>131</v>
      </c>
      <c r="MJ7" s="83" t="s">
        <v>131</v>
      </c>
      <c r="MK7" s="83" t="s">
        <v>131</v>
      </c>
      <c r="ML7" s="83" t="s">
        <v>131</v>
      </c>
      <c r="MM7" s="83" t="s">
        <v>131</v>
      </c>
      <c r="MN7" s="83" t="s">
        <v>131</v>
      </c>
      <c r="MO7" s="83" t="s">
        <v>131</v>
      </c>
      <c r="MP7" s="83">
        <v>98.1</v>
      </c>
      <c r="MQ7" s="83">
        <v>98.7</v>
      </c>
      <c r="MR7" s="83">
        <v>98.2</v>
      </c>
      <c r="MS7" s="83">
        <v>98.7</v>
      </c>
      <c r="MT7" s="83">
        <v>98.8</v>
      </c>
      <c r="MU7" s="83">
        <v>2</v>
      </c>
      <c r="MV7" s="83">
        <v>2</v>
      </c>
      <c r="MW7" s="83">
        <v>2</v>
      </c>
      <c r="MX7" s="83">
        <v>2</v>
      </c>
      <c r="MY7" s="83" t="s">
        <v>131</v>
      </c>
      <c r="MZ7" s="83" t="s">
        <v>131</v>
      </c>
      <c r="NA7" s="83" t="s">
        <v>131</v>
      </c>
      <c r="NB7" s="83" t="s">
        <v>131</v>
      </c>
      <c r="NC7" s="83" t="s">
        <v>131</v>
      </c>
      <c r="ND7" s="83" t="s">
        <v>131</v>
      </c>
      <c r="NE7" s="83" t="s">
        <v>131</v>
      </c>
      <c r="NF7" s="83" t="s">
        <v>131</v>
      </c>
      <c r="NG7" s="83" t="s">
        <v>131</v>
      </c>
      <c r="NH7" s="83" t="s">
        <v>131</v>
      </c>
      <c r="NI7" s="83" t="s">
        <v>131</v>
      </c>
      <c r="NJ7" s="83" t="s">
        <v>131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136</v>
      </c>
      <c r="FB8" s="85"/>
      <c r="FC8" s="85"/>
      <c r="FD8" s="85"/>
      <c r="FE8" s="85"/>
      <c r="FF8" s="86"/>
      <c r="FG8" s="85"/>
      <c r="FH8" s="85"/>
      <c r="FI8" s="85" t="str">
        <f>FJ4</f>
        <v>修繕費比率（％）</v>
      </c>
      <c r="FJ8" s="85" t="b">
        <f>IF(SUM($M$6,$MU$7:$MX$7)=0,FALSE,TRUE)</f>
        <v>1</v>
      </c>
      <c r="FK8" s="87" t="s">
        <v>136</v>
      </c>
      <c r="FL8" s="85"/>
      <c r="FM8" s="85"/>
      <c r="FN8" s="85"/>
      <c r="FO8" s="85"/>
      <c r="FP8" s="85"/>
      <c r="FQ8" s="86"/>
      <c r="FR8" s="85"/>
      <c r="FS8" s="85" t="str">
        <f>FT4</f>
        <v>企業債残高対料金収入比率（％）</v>
      </c>
      <c r="FT8" s="85" t="b">
        <f>IF(SUM($M$6,$MU$7:$MX$7)=0,FALSE,TRUE)</f>
        <v>1</v>
      </c>
      <c r="FU8" s="87" t="s">
        <v>136</v>
      </c>
      <c r="FV8" s="85"/>
      <c r="FW8" s="85"/>
      <c r="FX8" s="85"/>
      <c r="FY8" s="85"/>
      <c r="FZ8" s="85"/>
      <c r="GA8" s="85"/>
      <c r="GB8" s="86"/>
      <c r="GC8" s="85" t="str">
        <f>GD4</f>
        <v>有形固定資産減価償却率（％）</v>
      </c>
      <c r="GD8" s="85" t="b">
        <v>0</v>
      </c>
      <c r="GE8" s="87" t="s">
        <v>137</v>
      </c>
      <c r="GF8" s="85"/>
      <c r="GG8" s="85"/>
      <c r="GH8" s="85"/>
      <c r="GI8" s="85"/>
      <c r="GJ8" s="85"/>
      <c r="GK8" s="85"/>
      <c r="GL8" s="85"/>
      <c r="GM8" s="85" t="str">
        <f>GN4</f>
        <v>FIT収入割合（％）</v>
      </c>
      <c r="GN8" s="85" t="b">
        <f>IF(SUM($M$6,$MU$7:$MX$7)=0,FALSE,TRUE)</f>
        <v>1</v>
      </c>
      <c r="GO8" s="87" t="s">
        <v>136</v>
      </c>
      <c r="GP8" s="85"/>
      <c r="GQ8" s="85"/>
      <c r="GR8" s="85"/>
      <c r="GS8" s="84"/>
      <c r="GT8" s="84"/>
      <c r="GU8" s="84"/>
      <c r="GV8" s="84"/>
      <c r="GW8" s="85" t="str">
        <f>GX5</f>
        <v>最大出力合計</v>
      </c>
      <c r="GX8" s="85" t="str">
        <f>GY4</f>
        <v>設備利用率（％）</v>
      </c>
      <c r="GY8" s="85" t="b">
        <f>IF(SUM($N$7,$MY$7:$NB$7)=0,FALSE,TRUE)</f>
        <v>0</v>
      </c>
      <c r="GZ8" s="87" t="s">
        <v>136</v>
      </c>
      <c r="HA8" s="85"/>
      <c r="HB8" s="85"/>
      <c r="HC8" s="85"/>
      <c r="HD8" s="85"/>
      <c r="HE8" s="86"/>
      <c r="HF8" s="85"/>
      <c r="HG8" s="85"/>
      <c r="HH8" s="85" t="str">
        <f>HI4</f>
        <v>修繕費比率（％）</v>
      </c>
      <c r="HI8" s="85" t="b">
        <f>IF(SUM($N$7,$MY$7:$NB$7)=0,FALSE,TRUE)</f>
        <v>0</v>
      </c>
      <c r="HJ8" s="87" t="s">
        <v>136</v>
      </c>
      <c r="HK8" s="85"/>
      <c r="HL8" s="85"/>
      <c r="HM8" s="85"/>
      <c r="HN8" s="85"/>
      <c r="HO8" s="85"/>
      <c r="HP8" s="86"/>
      <c r="HQ8" s="85"/>
      <c r="HR8" s="85" t="str">
        <f>HS4</f>
        <v>企業債残高対料金収入比率（％）</v>
      </c>
      <c r="HS8" s="85" t="b">
        <f>IF(SUM($N$7,$MY$7:$NB$7)=0,FALSE,TRUE)</f>
        <v>0</v>
      </c>
      <c r="HT8" s="87" t="s">
        <v>136</v>
      </c>
      <c r="HU8" s="85"/>
      <c r="HV8" s="85"/>
      <c r="HW8" s="85"/>
      <c r="HX8" s="85"/>
      <c r="HY8" s="85"/>
      <c r="HZ8" s="85"/>
      <c r="IA8" s="86"/>
      <c r="IB8" s="85" t="str">
        <f>IC4</f>
        <v>有形固定資産減価償却率（％）</v>
      </c>
      <c r="IC8" s="85" t="b">
        <v>0</v>
      </c>
      <c r="ID8" s="87" t="s">
        <v>137</v>
      </c>
      <c r="IE8" s="85"/>
      <c r="IF8" s="85"/>
      <c r="IG8" s="85"/>
      <c r="IH8" s="85"/>
      <c r="II8" s="85"/>
      <c r="IJ8" s="85"/>
      <c r="IK8" s="85"/>
      <c r="IL8" s="85" t="str">
        <f>IM4</f>
        <v>FIT収入割合（％）</v>
      </c>
      <c r="IM8" s="85" t="b">
        <f>IF(SUM($N$7,$MY$7:$NB$7)=0,FALSE,TRUE)</f>
        <v>0</v>
      </c>
      <c r="IN8" s="87" t="s">
        <v>136</v>
      </c>
      <c r="IO8" s="85"/>
      <c r="IP8" s="85"/>
      <c r="IQ8" s="85"/>
      <c r="IR8" s="84"/>
      <c r="IS8" s="84"/>
      <c r="IT8" s="84"/>
      <c r="IU8" s="84"/>
      <c r="IV8" s="85" t="str">
        <f>IW5</f>
        <v>最大出力合計</v>
      </c>
      <c r="IW8" s="85" t="str">
        <f>IX4</f>
        <v>設備利用率（％）</v>
      </c>
      <c r="IX8" s="85" t="b">
        <f>IF(SUM($O$7,$NC$7:$NF$7)=0,FALSE,TRUE)</f>
        <v>0</v>
      </c>
      <c r="IY8" s="87" t="s">
        <v>136</v>
      </c>
      <c r="IZ8" s="85"/>
      <c r="JA8" s="85"/>
      <c r="JB8" s="85"/>
      <c r="JC8" s="85"/>
      <c r="JD8" s="86"/>
      <c r="JE8" s="85"/>
      <c r="JF8" s="85"/>
      <c r="JG8" s="85" t="str">
        <f>JH4</f>
        <v>修繕費比率（％）</v>
      </c>
      <c r="JH8" s="85" t="b">
        <f>IF(SUM($O$7,$NC$7:$NF$7)=0,FALSE,TRUE)</f>
        <v>0</v>
      </c>
      <c r="JI8" s="87" t="s">
        <v>136</v>
      </c>
      <c r="JJ8" s="85"/>
      <c r="JK8" s="85"/>
      <c r="JL8" s="85"/>
      <c r="JM8" s="85"/>
      <c r="JN8" s="85"/>
      <c r="JO8" s="86"/>
      <c r="JP8" s="85"/>
      <c r="JQ8" s="85" t="str">
        <f>JR4</f>
        <v>企業債残高対料金収入比率（％）</v>
      </c>
      <c r="JR8" s="85" t="b">
        <f>IF(SUM($O$7,$NC$7:$NF$7)=0,FALSE,TRUE)</f>
        <v>0</v>
      </c>
      <c r="JS8" s="87" t="s">
        <v>136</v>
      </c>
      <c r="JT8" s="85"/>
      <c r="JU8" s="85"/>
      <c r="JV8" s="85"/>
      <c r="JW8" s="85"/>
      <c r="JX8" s="85"/>
      <c r="JY8" s="85"/>
      <c r="JZ8" s="86"/>
      <c r="KA8" s="85" t="str">
        <f>KB4</f>
        <v>有形固定資産減価償却率（％）</v>
      </c>
      <c r="KB8" s="85" t="b">
        <v>0</v>
      </c>
      <c r="KC8" s="87" t="s">
        <v>137</v>
      </c>
      <c r="KD8" s="85"/>
      <c r="KE8" s="85"/>
      <c r="KF8" s="85"/>
      <c r="KG8" s="85"/>
      <c r="KH8" s="85"/>
      <c r="KI8" s="85"/>
      <c r="KJ8" s="85"/>
      <c r="KK8" s="85" t="str">
        <f>KL4</f>
        <v>FIT収入割合（％）</v>
      </c>
      <c r="KL8" s="85" t="b">
        <f>IF(SUM($O$7,$NC$7:$NF$7)=0,FALSE,TRUE)</f>
        <v>0</v>
      </c>
      <c r="KM8" s="87" t="s">
        <v>136</v>
      </c>
      <c r="KN8" s="85"/>
      <c r="KO8" s="85"/>
      <c r="KP8" s="85"/>
      <c r="KQ8" s="84"/>
      <c r="KR8" s="84"/>
      <c r="KS8" s="84"/>
      <c r="KT8" s="84"/>
      <c r="KU8" s="85" t="str">
        <f>KV5</f>
        <v>最大出力合計</v>
      </c>
      <c r="KV8" s="85" t="str">
        <f>KW4</f>
        <v>設備利用率（％）</v>
      </c>
      <c r="KW8" s="85" t="b">
        <f>IF(SUM($P$7,$NG$7:$NJ$7)=0,FALSE,TRUE)</f>
        <v>0</v>
      </c>
      <c r="KX8" s="87" t="s">
        <v>136</v>
      </c>
      <c r="KY8" s="85"/>
      <c r="KZ8" s="85"/>
      <c r="LA8" s="85"/>
      <c r="LB8" s="85"/>
      <c r="LC8" s="86"/>
      <c r="LD8" s="85"/>
      <c r="LE8" s="85"/>
      <c r="LF8" s="85" t="str">
        <f>LG4</f>
        <v>修繕費比率（％）</v>
      </c>
      <c r="LG8" s="85" t="b">
        <f>IF(SUM($P$7,$NG$7:$NJ$7)=0,FALSE,TRUE)</f>
        <v>0</v>
      </c>
      <c r="LH8" s="87" t="s">
        <v>136</v>
      </c>
      <c r="LI8" s="85"/>
      <c r="LJ8" s="85"/>
      <c r="LK8" s="85"/>
      <c r="LL8" s="85"/>
      <c r="LM8" s="85"/>
      <c r="LN8" s="86"/>
      <c r="LO8" s="85"/>
      <c r="LP8" s="85" t="str">
        <f>LQ4</f>
        <v>企業債残高対料金収入比率（％）</v>
      </c>
      <c r="LQ8" s="85" t="b">
        <f>IF(SUM($P$7,$NG$7:$NJ$7)=0,FALSE,TRUE)</f>
        <v>0</v>
      </c>
      <c r="LR8" s="87" t="s">
        <v>136</v>
      </c>
      <c r="LS8" s="85"/>
      <c r="LT8" s="85"/>
      <c r="LU8" s="85"/>
      <c r="LV8" s="85"/>
      <c r="LW8" s="85"/>
      <c r="LX8" s="85"/>
      <c r="LY8" s="86"/>
      <c r="LZ8" s="85" t="str">
        <f>MA4</f>
        <v>有形固定資産減価償却率（％）</v>
      </c>
      <c r="MA8" s="85" t="b">
        <v>0</v>
      </c>
      <c r="MB8" s="87" t="s">
        <v>137</v>
      </c>
      <c r="MC8" s="85"/>
      <c r="MD8" s="85"/>
      <c r="ME8" s="85"/>
      <c r="MF8" s="85"/>
      <c r="MG8" s="85"/>
      <c r="MH8" s="85"/>
      <c r="MI8" s="85"/>
      <c r="MJ8" s="85" t="str">
        <f>MK4</f>
        <v>FIT収入割合（％）</v>
      </c>
      <c r="MK8" s="85" t="b">
        <f>IF(SUM($P$7,$NG$7:$NJ$7)=0,FALSE,TRUE)</f>
        <v>0</v>
      </c>
      <c r="ML8" s="87" t="s">
        <v>136</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138</v>
      </c>
      <c r="C9" s="89" t="s">
        <v>139</v>
      </c>
      <c r="D9" s="89" t="s">
        <v>140</v>
      </c>
      <c r="E9" s="89" t="s">
        <v>141</v>
      </c>
      <c r="F9" s="89" t="s">
        <v>142</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143</v>
      </c>
      <c r="AY9" s="90"/>
      <c r="AZ9" s="90"/>
      <c r="BA9" s="90"/>
      <c r="BB9" s="90"/>
      <c r="BC9" s="90"/>
      <c r="BD9" s="84"/>
      <c r="BE9" s="85"/>
      <c r="BF9" s="85"/>
      <c r="BG9" s="85"/>
      <c r="BH9" s="85"/>
      <c r="BI9" s="85" t="s">
        <v>143</v>
      </c>
      <c r="BJ9" s="90"/>
      <c r="BK9" s="90"/>
      <c r="BL9" s="90"/>
      <c r="BM9" s="90"/>
      <c r="BN9" s="90"/>
      <c r="BO9" s="84"/>
      <c r="BP9" s="85"/>
      <c r="BQ9" s="85"/>
      <c r="BR9" s="85"/>
      <c r="BS9" s="85"/>
      <c r="BT9" s="85" t="s">
        <v>143</v>
      </c>
      <c r="BU9" s="90"/>
      <c r="BV9" s="90"/>
      <c r="BW9" s="90"/>
      <c r="BX9" s="90"/>
      <c r="BY9" s="90"/>
      <c r="BZ9" s="84"/>
      <c r="CA9" s="85"/>
      <c r="CB9" s="85"/>
      <c r="CC9" s="85"/>
      <c r="CD9" s="85"/>
      <c r="CE9" s="85" t="s">
        <v>143</v>
      </c>
      <c r="CF9" s="90"/>
      <c r="CG9" s="90"/>
      <c r="CH9" s="90"/>
      <c r="CI9" s="90"/>
      <c r="CJ9" s="90"/>
      <c r="CK9" s="84"/>
      <c r="CL9" s="85"/>
      <c r="CM9" s="85"/>
      <c r="CN9" s="85"/>
      <c r="CO9" s="85" t="s">
        <v>143</v>
      </c>
      <c r="CP9" s="90"/>
      <c r="CQ9" s="90"/>
      <c r="CR9" s="90"/>
      <c r="CS9" s="90"/>
      <c r="CT9" s="90"/>
      <c r="CU9" s="85"/>
      <c r="CV9" s="84"/>
      <c r="CW9" s="85"/>
      <c r="CX9" s="85"/>
      <c r="CY9" s="91" t="str">
        <f>"（最大出力合計"&amp;TEXT(CZ7,"#,##0")&amp;"kW）"</f>
        <v>（最大出力合計320kW）</v>
      </c>
      <c r="CZ9" s="85" t="s">
        <v>143</v>
      </c>
      <c r="DA9" s="90"/>
      <c r="DB9" s="90"/>
      <c r="DC9" s="90"/>
      <c r="DD9" s="90"/>
      <c r="DE9" s="90"/>
      <c r="DF9" s="85"/>
      <c r="DG9" s="84"/>
      <c r="DH9" s="85"/>
      <c r="DI9" s="85"/>
      <c r="DJ9" s="85" t="s">
        <v>143</v>
      </c>
      <c r="DK9" s="90"/>
      <c r="DL9" s="90"/>
      <c r="DM9" s="90"/>
      <c r="DN9" s="90"/>
      <c r="DO9" s="90"/>
      <c r="DP9" s="85"/>
      <c r="DQ9" s="85"/>
      <c r="DR9" s="84"/>
      <c r="DS9" s="85"/>
      <c r="DT9" s="85" t="s">
        <v>143</v>
      </c>
      <c r="DU9" s="90"/>
      <c r="DV9" s="90"/>
      <c r="DW9" s="90"/>
      <c r="DX9" s="90"/>
      <c r="DY9" s="90"/>
      <c r="DZ9" s="85"/>
      <c r="EA9" s="85"/>
      <c r="EB9" s="85"/>
      <c r="EC9" s="84"/>
      <c r="ED9" s="85" t="s">
        <v>143</v>
      </c>
      <c r="EE9" s="90"/>
      <c r="EF9" s="90"/>
      <c r="EG9" s="90"/>
      <c r="EH9" s="90"/>
      <c r="EI9" s="90"/>
      <c r="EJ9" s="85"/>
      <c r="EK9" s="85"/>
      <c r="EL9" s="85"/>
      <c r="EM9" s="85"/>
      <c r="EN9" s="85" t="s">
        <v>143</v>
      </c>
      <c r="EO9" s="90"/>
      <c r="EP9" s="90"/>
      <c r="EQ9" s="90"/>
      <c r="ER9" s="90"/>
      <c r="ES9" s="90"/>
      <c r="ET9" s="84"/>
      <c r="EU9" s="84"/>
      <c r="EV9" s="84"/>
      <c r="EW9" s="84"/>
      <c r="EX9" s="91" t="str">
        <f>"（最大出力合計"&amp;TEXT(EY7,"#,##0")&amp;"kW）"</f>
        <v>（最大出力合計320kW）</v>
      </c>
      <c r="EY9" s="85" t="s">
        <v>143</v>
      </c>
      <c r="EZ9" s="90"/>
      <c r="FA9" s="90"/>
      <c r="FB9" s="90"/>
      <c r="FC9" s="90"/>
      <c r="FD9" s="90"/>
      <c r="FE9" s="85"/>
      <c r="FF9" s="84"/>
      <c r="FG9" s="85"/>
      <c r="FH9" s="85"/>
      <c r="FI9" s="85" t="s">
        <v>143</v>
      </c>
      <c r="FJ9" s="90"/>
      <c r="FK9" s="90"/>
      <c r="FL9" s="90"/>
      <c r="FM9" s="90"/>
      <c r="FN9" s="90"/>
      <c r="FO9" s="85"/>
      <c r="FP9" s="85"/>
      <c r="FQ9" s="84"/>
      <c r="FR9" s="85"/>
      <c r="FS9" s="85" t="s">
        <v>143</v>
      </c>
      <c r="FT9" s="90"/>
      <c r="FU9" s="90"/>
      <c r="FV9" s="90"/>
      <c r="FW9" s="90"/>
      <c r="FX9" s="90"/>
      <c r="FY9" s="85"/>
      <c r="FZ9" s="85"/>
      <c r="GA9" s="85"/>
      <c r="GB9" s="84"/>
      <c r="GC9" s="85" t="s">
        <v>143</v>
      </c>
      <c r="GD9" s="90"/>
      <c r="GE9" s="90"/>
      <c r="GF9" s="90"/>
      <c r="GG9" s="90"/>
      <c r="GH9" s="90"/>
      <c r="GI9" s="85"/>
      <c r="GJ9" s="85"/>
      <c r="GK9" s="85"/>
      <c r="GL9" s="85"/>
      <c r="GM9" s="85" t="s">
        <v>143</v>
      </c>
      <c r="GN9" s="90"/>
      <c r="GO9" s="90"/>
      <c r="GP9" s="90"/>
      <c r="GQ9" s="90"/>
      <c r="GR9" s="90"/>
      <c r="GS9" s="84"/>
      <c r="GT9" s="84"/>
      <c r="GU9" s="84"/>
      <c r="GV9" s="84"/>
      <c r="GW9" s="91" t="str">
        <f>"（最大出力合計"&amp;TEXT(GX7,"#,##0")&amp;"kW）"</f>
        <v>（最大出力合計-kW）</v>
      </c>
      <c r="GX9" s="85" t="s">
        <v>143</v>
      </c>
      <c r="GY9" s="90"/>
      <c r="GZ9" s="90"/>
      <c r="HA9" s="90"/>
      <c r="HB9" s="90"/>
      <c r="HC9" s="90"/>
      <c r="HD9" s="85"/>
      <c r="HE9" s="84"/>
      <c r="HF9" s="85"/>
      <c r="HG9" s="85"/>
      <c r="HH9" s="85" t="s">
        <v>143</v>
      </c>
      <c r="HI9" s="90"/>
      <c r="HJ9" s="90"/>
      <c r="HK9" s="90"/>
      <c r="HL9" s="90"/>
      <c r="HM9" s="90"/>
      <c r="HN9" s="85"/>
      <c r="HO9" s="85"/>
      <c r="HP9" s="84"/>
      <c r="HQ9" s="85"/>
      <c r="HR9" s="85" t="s">
        <v>143</v>
      </c>
      <c r="HS9" s="90"/>
      <c r="HT9" s="90"/>
      <c r="HU9" s="90"/>
      <c r="HV9" s="90"/>
      <c r="HW9" s="90"/>
      <c r="HX9" s="85"/>
      <c r="HY9" s="85"/>
      <c r="HZ9" s="85"/>
      <c r="IA9" s="84"/>
      <c r="IB9" s="85" t="s">
        <v>143</v>
      </c>
      <c r="IC9" s="90"/>
      <c r="ID9" s="90"/>
      <c r="IE9" s="90"/>
      <c r="IF9" s="90"/>
      <c r="IG9" s="90"/>
      <c r="IH9" s="85"/>
      <c r="II9" s="85"/>
      <c r="IJ9" s="85"/>
      <c r="IK9" s="85"/>
      <c r="IL9" s="85" t="s">
        <v>143</v>
      </c>
      <c r="IM9" s="90"/>
      <c r="IN9" s="90"/>
      <c r="IO9" s="90"/>
      <c r="IP9" s="90"/>
      <c r="IQ9" s="90"/>
      <c r="IR9" s="84"/>
      <c r="IS9" s="84"/>
      <c r="IT9" s="84"/>
      <c r="IU9" s="84"/>
      <c r="IV9" s="91" t="str">
        <f>"（最大出力合計"&amp;TEXT(IW7,"#,##0")&amp;"kW）"</f>
        <v>（最大出力合計-kW）</v>
      </c>
      <c r="IW9" s="85" t="s">
        <v>143</v>
      </c>
      <c r="IX9" s="90"/>
      <c r="IY9" s="90"/>
      <c r="IZ9" s="90"/>
      <c r="JA9" s="90"/>
      <c r="JB9" s="90"/>
      <c r="JC9" s="85"/>
      <c r="JD9" s="84"/>
      <c r="JE9" s="85"/>
      <c r="JF9" s="85"/>
      <c r="JG9" s="85" t="s">
        <v>143</v>
      </c>
      <c r="JH9" s="90"/>
      <c r="JI9" s="90"/>
      <c r="JJ9" s="90"/>
      <c r="JK9" s="90"/>
      <c r="JL9" s="90"/>
      <c r="JM9" s="85"/>
      <c r="JN9" s="85"/>
      <c r="JO9" s="84"/>
      <c r="JP9" s="85"/>
      <c r="JQ9" s="85" t="s">
        <v>143</v>
      </c>
      <c r="JR9" s="90"/>
      <c r="JS9" s="90"/>
      <c r="JT9" s="90"/>
      <c r="JU9" s="90"/>
      <c r="JV9" s="90"/>
      <c r="JW9" s="85"/>
      <c r="JX9" s="85"/>
      <c r="JY9" s="85"/>
      <c r="JZ9" s="84"/>
      <c r="KA9" s="85" t="s">
        <v>143</v>
      </c>
      <c r="KB9" s="90"/>
      <c r="KC9" s="90"/>
      <c r="KD9" s="90"/>
      <c r="KE9" s="90"/>
      <c r="KF9" s="90"/>
      <c r="KG9" s="85"/>
      <c r="KH9" s="85"/>
      <c r="KI9" s="85"/>
      <c r="KJ9" s="85"/>
      <c r="KK9" s="85" t="s">
        <v>143</v>
      </c>
      <c r="KL9" s="90"/>
      <c r="KM9" s="90"/>
      <c r="KN9" s="90"/>
      <c r="KO9" s="90"/>
      <c r="KP9" s="90"/>
      <c r="KQ9" s="84"/>
      <c r="KR9" s="84"/>
      <c r="KS9" s="84"/>
      <c r="KT9" s="84"/>
      <c r="KU9" s="91" t="str">
        <f>"（最大出力合計"&amp;TEXT(KV7,"#,##0")&amp;"kW）"</f>
        <v>（最大出力合計-kW）</v>
      </c>
      <c r="KV9" s="85" t="s">
        <v>143</v>
      </c>
      <c r="KW9" s="90"/>
      <c r="KX9" s="90"/>
      <c r="KY9" s="90"/>
      <c r="KZ9" s="90"/>
      <c r="LA9" s="90"/>
      <c r="LB9" s="85"/>
      <c r="LC9" s="84"/>
      <c r="LD9" s="85"/>
      <c r="LE9" s="85"/>
      <c r="LF9" s="85" t="s">
        <v>143</v>
      </c>
      <c r="LG9" s="90"/>
      <c r="LH9" s="90"/>
      <c r="LI9" s="90"/>
      <c r="LJ9" s="90"/>
      <c r="LK9" s="90"/>
      <c r="LL9" s="85"/>
      <c r="LM9" s="85"/>
      <c r="LN9" s="84"/>
      <c r="LO9" s="85"/>
      <c r="LP9" s="85" t="s">
        <v>143</v>
      </c>
      <c r="LQ9" s="90"/>
      <c r="LR9" s="90"/>
      <c r="LS9" s="90"/>
      <c r="LT9" s="90"/>
      <c r="LU9" s="90"/>
      <c r="LV9" s="85"/>
      <c r="LW9" s="85"/>
      <c r="LX9" s="85"/>
      <c r="LY9" s="84"/>
      <c r="LZ9" s="85" t="s">
        <v>143</v>
      </c>
      <c r="MA9" s="90"/>
      <c r="MB9" s="90"/>
      <c r="MC9" s="90"/>
      <c r="MD9" s="90"/>
      <c r="ME9" s="90"/>
      <c r="MF9" s="85"/>
      <c r="MG9" s="85"/>
      <c r="MH9" s="85"/>
      <c r="MI9" s="85"/>
      <c r="MJ9" s="85" t="s">
        <v>143</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144</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145</v>
      </c>
      <c r="AY11" s="95">
        <f>AY7</f>
        <v>258.3</v>
      </c>
      <c r="AZ11" s="95">
        <f>AZ7</f>
        <v>238.7</v>
      </c>
      <c r="BA11" s="95">
        <f>BA7</f>
        <v>154.4</v>
      </c>
      <c r="BB11" s="95">
        <f>BB7</f>
        <v>146.6</v>
      </c>
      <c r="BC11" s="95">
        <f>BC7</f>
        <v>134.5</v>
      </c>
      <c r="BD11" s="84"/>
      <c r="BE11" s="84"/>
      <c r="BF11" s="84"/>
      <c r="BG11" s="84"/>
      <c r="BH11" s="84"/>
      <c r="BI11" s="94" t="s">
        <v>145</v>
      </c>
      <c r="BJ11" s="95">
        <f>BJ7</f>
        <v>284.39999999999998</v>
      </c>
      <c r="BK11" s="95">
        <f>BK7</f>
        <v>757</v>
      </c>
      <c r="BL11" s="95">
        <f>BL7</f>
        <v>529.20000000000005</v>
      </c>
      <c r="BM11" s="95">
        <f>BM7</f>
        <v>445.4</v>
      </c>
      <c r="BN11" s="95">
        <f>BN7</f>
        <v>356.9</v>
      </c>
      <c r="BO11" s="84"/>
      <c r="BP11" s="84"/>
      <c r="BQ11" s="84"/>
      <c r="BR11" s="84"/>
      <c r="BS11" s="84"/>
      <c r="BT11" s="94" t="s">
        <v>146</v>
      </c>
      <c r="BU11" s="95" t="str">
        <f>BU7</f>
        <v>-</v>
      </c>
      <c r="BV11" s="95" t="str">
        <f>BV7</f>
        <v>-</v>
      </c>
      <c r="BW11" s="95" t="str">
        <f>BW7</f>
        <v>-</v>
      </c>
      <c r="BX11" s="95" t="str">
        <f>BX7</f>
        <v>-</v>
      </c>
      <c r="BY11" s="95" t="str">
        <f>BY7</f>
        <v>-</v>
      </c>
      <c r="BZ11" s="84"/>
      <c r="CA11" s="84"/>
      <c r="CB11" s="84"/>
      <c r="CC11" s="84"/>
      <c r="CD11" s="84"/>
      <c r="CE11" s="94" t="s">
        <v>145</v>
      </c>
      <c r="CF11" s="95">
        <f>CF7</f>
        <v>4655.2</v>
      </c>
      <c r="CG11" s="95">
        <f>CG7</f>
        <v>10996.3</v>
      </c>
      <c r="CH11" s="95">
        <f>CH7</f>
        <v>11649.8</v>
      </c>
      <c r="CI11" s="95">
        <f>CI7</f>
        <v>12189.8</v>
      </c>
      <c r="CJ11" s="95">
        <f>CJ7</f>
        <v>13411</v>
      </c>
      <c r="CK11" s="84"/>
      <c r="CL11" s="84"/>
      <c r="CM11" s="84"/>
      <c r="CN11" s="84"/>
      <c r="CO11" s="94" t="s">
        <v>145</v>
      </c>
      <c r="CP11" s="96">
        <f>CP7</f>
        <v>13973</v>
      </c>
      <c r="CQ11" s="96">
        <f>CQ7</f>
        <v>48997</v>
      </c>
      <c r="CR11" s="96">
        <f>CR7</f>
        <v>32377</v>
      </c>
      <c r="CS11" s="96">
        <f>CS7</f>
        <v>31039</v>
      </c>
      <c r="CT11" s="96">
        <f>CT7</f>
        <v>28584</v>
      </c>
      <c r="CU11" s="84"/>
      <c r="CV11" s="84"/>
      <c r="CW11" s="84"/>
      <c r="CX11" s="84"/>
      <c r="CY11" s="84"/>
      <c r="CZ11" s="94" t="s">
        <v>147</v>
      </c>
      <c r="DA11" s="95">
        <f>DA7</f>
        <v>66.2</v>
      </c>
      <c r="DB11" s="95">
        <f>DB7</f>
        <v>77.3</v>
      </c>
      <c r="DC11" s="95">
        <f>DC7</f>
        <v>80.5</v>
      </c>
      <c r="DD11" s="95">
        <f>DD7</f>
        <v>81.400000000000006</v>
      </c>
      <c r="DE11" s="95">
        <f>DE7</f>
        <v>80.599999999999994</v>
      </c>
      <c r="DF11" s="84"/>
      <c r="DG11" s="84"/>
      <c r="DH11" s="84"/>
      <c r="DI11" s="84"/>
      <c r="DJ11" s="94" t="s">
        <v>145</v>
      </c>
      <c r="DK11" s="95">
        <f>DK7</f>
        <v>16</v>
      </c>
      <c r="DL11" s="95">
        <f>DL7</f>
        <v>3.6</v>
      </c>
      <c r="DM11" s="95">
        <f>DM7</f>
        <v>3.4</v>
      </c>
      <c r="DN11" s="95">
        <f>DN7</f>
        <v>9.1999999999999993</v>
      </c>
      <c r="DO11" s="95">
        <f>DO7</f>
        <v>1.4</v>
      </c>
      <c r="DP11" s="84"/>
      <c r="DQ11" s="84"/>
      <c r="DR11" s="84"/>
      <c r="DS11" s="84"/>
      <c r="DT11" s="94" t="s">
        <v>145</v>
      </c>
      <c r="DU11" s="95">
        <f>DU7</f>
        <v>1694.1</v>
      </c>
      <c r="DV11" s="95">
        <f>DV7</f>
        <v>855.3</v>
      </c>
      <c r="DW11" s="95">
        <f>DW7</f>
        <v>803.5</v>
      </c>
      <c r="DX11" s="95">
        <f>DX7</f>
        <v>762</v>
      </c>
      <c r="DY11" s="95">
        <f>DY7</f>
        <v>734.8</v>
      </c>
      <c r="DZ11" s="84"/>
      <c r="EA11" s="84"/>
      <c r="EB11" s="84"/>
      <c r="EC11" s="84"/>
      <c r="ED11" s="94" t="s">
        <v>145</v>
      </c>
      <c r="EE11" s="95" t="str">
        <f>EE7</f>
        <v>-</v>
      </c>
      <c r="EF11" s="95" t="str">
        <f>EF7</f>
        <v>-</v>
      </c>
      <c r="EG11" s="95" t="str">
        <f>EG7</f>
        <v>-</v>
      </c>
      <c r="EH11" s="95" t="str">
        <f>EH7</f>
        <v>-</v>
      </c>
      <c r="EI11" s="95" t="str">
        <f>EI7</f>
        <v>-</v>
      </c>
      <c r="EJ11" s="84"/>
      <c r="EK11" s="84"/>
      <c r="EL11" s="84"/>
      <c r="EM11" s="84"/>
      <c r="EN11" s="94" t="s">
        <v>145</v>
      </c>
      <c r="EO11" s="95">
        <f>EO7</f>
        <v>12.7</v>
      </c>
      <c r="EP11" s="95">
        <f>EP7</f>
        <v>67.099999999999994</v>
      </c>
      <c r="EQ11" s="95">
        <f>EQ7</f>
        <v>65.099999999999994</v>
      </c>
      <c r="ER11" s="95">
        <f>ER7</f>
        <v>65.5</v>
      </c>
      <c r="ES11" s="95">
        <f>ES7</f>
        <v>65.599999999999994</v>
      </c>
      <c r="ET11" s="84"/>
      <c r="EU11" s="84"/>
      <c r="EV11" s="84"/>
      <c r="EW11" s="84"/>
      <c r="EX11" s="84"/>
      <c r="EY11" s="94" t="s">
        <v>147</v>
      </c>
      <c r="EZ11" s="95">
        <f>EZ7</f>
        <v>66.2</v>
      </c>
      <c r="FA11" s="95">
        <f>FA7</f>
        <v>77.3</v>
      </c>
      <c r="FB11" s="95">
        <f>FB7</f>
        <v>80.5</v>
      </c>
      <c r="FC11" s="95">
        <f>FC7</f>
        <v>81.400000000000006</v>
      </c>
      <c r="FD11" s="95">
        <f>FD7</f>
        <v>80.599999999999994</v>
      </c>
      <c r="FE11" s="84"/>
      <c r="FF11" s="84"/>
      <c r="FG11" s="84"/>
      <c r="FH11" s="84"/>
      <c r="FI11" s="94" t="s">
        <v>147</v>
      </c>
      <c r="FJ11" s="95">
        <f>FJ7</f>
        <v>16</v>
      </c>
      <c r="FK11" s="95">
        <f>FK7</f>
        <v>3.6</v>
      </c>
      <c r="FL11" s="95">
        <f>FL7</f>
        <v>3.4</v>
      </c>
      <c r="FM11" s="95">
        <f>FM7</f>
        <v>9.1999999999999993</v>
      </c>
      <c r="FN11" s="95">
        <f>FN7</f>
        <v>1.4</v>
      </c>
      <c r="FO11" s="84"/>
      <c r="FP11" s="84"/>
      <c r="FQ11" s="84"/>
      <c r="FR11" s="84"/>
      <c r="FS11" s="94" t="s">
        <v>147</v>
      </c>
      <c r="FT11" s="95">
        <f>FT7</f>
        <v>1694.1</v>
      </c>
      <c r="FU11" s="95">
        <f>FU7</f>
        <v>855.3</v>
      </c>
      <c r="FV11" s="95">
        <f>FV7</f>
        <v>803.5</v>
      </c>
      <c r="FW11" s="95">
        <f>FW7</f>
        <v>762</v>
      </c>
      <c r="FX11" s="95">
        <f>FX7</f>
        <v>734.8</v>
      </c>
      <c r="FY11" s="84"/>
      <c r="FZ11" s="84"/>
      <c r="GA11" s="84"/>
      <c r="GB11" s="84"/>
      <c r="GC11" s="94" t="s">
        <v>147</v>
      </c>
      <c r="GD11" s="95" t="str">
        <f>GD7</f>
        <v>-</v>
      </c>
      <c r="GE11" s="95" t="str">
        <f>GE7</f>
        <v>-</v>
      </c>
      <c r="GF11" s="95" t="str">
        <f>GF7</f>
        <v>-</v>
      </c>
      <c r="GG11" s="95" t="str">
        <f>GG7</f>
        <v>-</v>
      </c>
      <c r="GH11" s="95" t="str">
        <f>GH7</f>
        <v>-</v>
      </c>
      <c r="GI11" s="84"/>
      <c r="GJ11" s="84"/>
      <c r="GK11" s="84"/>
      <c r="GL11" s="84"/>
      <c r="GM11" s="94" t="s">
        <v>147</v>
      </c>
      <c r="GN11" s="95">
        <f>GN7</f>
        <v>12.7</v>
      </c>
      <c r="GO11" s="95">
        <f>GO7</f>
        <v>67.099999999999994</v>
      </c>
      <c r="GP11" s="95">
        <f>GP7</f>
        <v>65.099999999999994</v>
      </c>
      <c r="GQ11" s="95">
        <f>GQ7</f>
        <v>65.5</v>
      </c>
      <c r="GR11" s="95">
        <f>GR7</f>
        <v>65.599999999999994</v>
      </c>
      <c r="GS11" s="84"/>
      <c r="GT11" s="84"/>
      <c r="GU11" s="84"/>
      <c r="GV11" s="84"/>
      <c r="GW11" s="84"/>
      <c r="GX11" s="94" t="s">
        <v>147</v>
      </c>
      <c r="GY11" s="95" t="str">
        <f>GY7</f>
        <v>-</v>
      </c>
      <c r="GZ11" s="95" t="str">
        <f>GZ7</f>
        <v>-</v>
      </c>
      <c r="HA11" s="95" t="str">
        <f>HA7</f>
        <v>-</v>
      </c>
      <c r="HB11" s="95" t="str">
        <f>HB7</f>
        <v>-</v>
      </c>
      <c r="HC11" s="95" t="str">
        <f>HC7</f>
        <v>-</v>
      </c>
      <c r="HD11" s="84"/>
      <c r="HE11" s="84"/>
      <c r="HF11" s="84"/>
      <c r="HG11" s="84"/>
      <c r="HH11" s="94" t="s">
        <v>147</v>
      </c>
      <c r="HI11" s="95" t="str">
        <f>HI7</f>
        <v>-</v>
      </c>
      <c r="HJ11" s="95" t="str">
        <f>HJ7</f>
        <v>-</v>
      </c>
      <c r="HK11" s="95" t="str">
        <f>HK7</f>
        <v>-</v>
      </c>
      <c r="HL11" s="95" t="str">
        <f>HL7</f>
        <v>-</v>
      </c>
      <c r="HM11" s="95" t="str">
        <f>HM7</f>
        <v>-</v>
      </c>
      <c r="HN11" s="84"/>
      <c r="HO11" s="84"/>
      <c r="HP11" s="84"/>
      <c r="HQ11" s="84"/>
      <c r="HR11" s="94" t="s">
        <v>147</v>
      </c>
      <c r="HS11" s="95" t="str">
        <f>HS7</f>
        <v>-</v>
      </c>
      <c r="HT11" s="95" t="str">
        <f>HT7</f>
        <v>-</v>
      </c>
      <c r="HU11" s="95" t="str">
        <f>HU7</f>
        <v>-</v>
      </c>
      <c r="HV11" s="95" t="str">
        <f>HV7</f>
        <v>-</v>
      </c>
      <c r="HW11" s="95" t="str">
        <f>HW7</f>
        <v>-</v>
      </c>
      <c r="HX11" s="84"/>
      <c r="HY11" s="84"/>
      <c r="HZ11" s="84"/>
      <c r="IA11" s="84"/>
      <c r="IB11" s="94" t="s">
        <v>147</v>
      </c>
      <c r="IC11" s="95" t="str">
        <f>IC7</f>
        <v>-</v>
      </c>
      <c r="ID11" s="95" t="str">
        <f>ID7</f>
        <v>-</v>
      </c>
      <c r="IE11" s="95" t="str">
        <f>IE7</f>
        <v>-</v>
      </c>
      <c r="IF11" s="95" t="str">
        <f>IF7</f>
        <v>-</v>
      </c>
      <c r="IG11" s="95" t="str">
        <f>IG7</f>
        <v>-</v>
      </c>
      <c r="IH11" s="84"/>
      <c r="II11" s="84"/>
      <c r="IJ11" s="84"/>
      <c r="IK11" s="84"/>
      <c r="IL11" s="94" t="s">
        <v>147</v>
      </c>
      <c r="IM11" s="95" t="str">
        <f>IM7</f>
        <v>-</v>
      </c>
      <c r="IN11" s="95" t="str">
        <f>IN7</f>
        <v>-</v>
      </c>
      <c r="IO11" s="95" t="str">
        <f>IO7</f>
        <v>-</v>
      </c>
      <c r="IP11" s="95" t="str">
        <f>IP7</f>
        <v>-</v>
      </c>
      <c r="IQ11" s="95" t="str">
        <f>IQ7</f>
        <v>-</v>
      </c>
      <c r="IR11" s="84"/>
      <c r="IS11" s="84"/>
      <c r="IT11" s="84"/>
      <c r="IU11" s="84"/>
      <c r="IV11" s="84"/>
      <c r="IW11" s="94" t="s">
        <v>147</v>
      </c>
      <c r="IX11" s="95" t="str">
        <f>IX7</f>
        <v>-</v>
      </c>
      <c r="IY11" s="95" t="str">
        <f>IY7</f>
        <v>-</v>
      </c>
      <c r="IZ11" s="95" t="str">
        <f>IZ7</f>
        <v>-</v>
      </c>
      <c r="JA11" s="95" t="str">
        <f>JA7</f>
        <v>-</v>
      </c>
      <c r="JB11" s="95" t="str">
        <f>JB7</f>
        <v>-</v>
      </c>
      <c r="JC11" s="84"/>
      <c r="JD11" s="84"/>
      <c r="JE11" s="84"/>
      <c r="JF11" s="84"/>
      <c r="JG11" s="94" t="s">
        <v>147</v>
      </c>
      <c r="JH11" s="95" t="str">
        <f>JH7</f>
        <v>-</v>
      </c>
      <c r="JI11" s="95" t="str">
        <f>JI7</f>
        <v>-</v>
      </c>
      <c r="JJ11" s="95" t="str">
        <f>JJ7</f>
        <v>-</v>
      </c>
      <c r="JK11" s="95" t="str">
        <f>JK7</f>
        <v>-</v>
      </c>
      <c r="JL11" s="95" t="str">
        <f>JL7</f>
        <v>-</v>
      </c>
      <c r="JM11" s="84"/>
      <c r="JN11" s="84"/>
      <c r="JO11" s="84"/>
      <c r="JP11" s="84"/>
      <c r="JQ11" s="94" t="s">
        <v>147</v>
      </c>
      <c r="JR11" s="95" t="str">
        <f>JR7</f>
        <v>-</v>
      </c>
      <c r="JS11" s="95" t="str">
        <f>JS7</f>
        <v>-</v>
      </c>
      <c r="JT11" s="95" t="str">
        <f>JT7</f>
        <v>-</v>
      </c>
      <c r="JU11" s="95" t="str">
        <f>JU7</f>
        <v>-</v>
      </c>
      <c r="JV11" s="95" t="str">
        <f>JV7</f>
        <v>-</v>
      </c>
      <c r="JW11" s="84"/>
      <c r="JX11" s="84"/>
      <c r="JY11" s="84"/>
      <c r="JZ11" s="84"/>
      <c r="KA11" s="94" t="s">
        <v>148</v>
      </c>
      <c r="KB11" s="95" t="str">
        <f>KB7</f>
        <v>-</v>
      </c>
      <c r="KC11" s="95" t="str">
        <f>KC7</f>
        <v>-</v>
      </c>
      <c r="KD11" s="95" t="str">
        <f>KD7</f>
        <v>-</v>
      </c>
      <c r="KE11" s="95" t="str">
        <f>KE7</f>
        <v>-</v>
      </c>
      <c r="KF11" s="95" t="str">
        <f>KF7</f>
        <v>-</v>
      </c>
      <c r="KG11" s="84"/>
      <c r="KH11" s="84"/>
      <c r="KI11" s="84"/>
      <c r="KJ11" s="84"/>
      <c r="KK11" s="94" t="s">
        <v>149</v>
      </c>
      <c r="KL11" s="95" t="str">
        <f>KL7</f>
        <v>-</v>
      </c>
      <c r="KM11" s="95" t="str">
        <f>KM7</f>
        <v>-</v>
      </c>
      <c r="KN11" s="95" t="str">
        <f>KN7</f>
        <v>-</v>
      </c>
      <c r="KO11" s="95" t="str">
        <f>KO7</f>
        <v>-</v>
      </c>
      <c r="KP11" s="95" t="str">
        <f>KP7</f>
        <v>-</v>
      </c>
      <c r="KQ11" s="84"/>
      <c r="KR11" s="84"/>
      <c r="KS11" s="84"/>
      <c r="KT11" s="84"/>
      <c r="KU11" s="84"/>
      <c r="KV11" s="94" t="s">
        <v>147</v>
      </c>
      <c r="KW11" s="95" t="str">
        <f>KW7</f>
        <v>-</v>
      </c>
      <c r="KX11" s="95" t="str">
        <f>KX7</f>
        <v>-</v>
      </c>
      <c r="KY11" s="95" t="str">
        <f>KY7</f>
        <v>-</v>
      </c>
      <c r="KZ11" s="95" t="str">
        <f>KZ7</f>
        <v>-</v>
      </c>
      <c r="LA11" s="95" t="str">
        <f>LA7</f>
        <v>-</v>
      </c>
      <c r="LB11" s="84"/>
      <c r="LC11" s="84"/>
      <c r="LD11" s="84"/>
      <c r="LE11" s="84"/>
      <c r="LF11" s="94" t="s">
        <v>147</v>
      </c>
      <c r="LG11" s="95" t="str">
        <f>LG7</f>
        <v>-</v>
      </c>
      <c r="LH11" s="95" t="str">
        <f>LH7</f>
        <v>-</v>
      </c>
      <c r="LI11" s="95" t="str">
        <f>LI7</f>
        <v>-</v>
      </c>
      <c r="LJ11" s="95" t="str">
        <f>LJ7</f>
        <v>-</v>
      </c>
      <c r="LK11" s="95" t="str">
        <f>LK7</f>
        <v>-</v>
      </c>
      <c r="LL11" s="84"/>
      <c r="LM11" s="84"/>
      <c r="LN11" s="84"/>
      <c r="LO11" s="84"/>
      <c r="LP11" s="94" t="s">
        <v>145</v>
      </c>
      <c r="LQ11" s="95" t="str">
        <f>LQ7</f>
        <v>-</v>
      </c>
      <c r="LR11" s="95" t="str">
        <f>LR7</f>
        <v>-</v>
      </c>
      <c r="LS11" s="95" t="str">
        <f>LS7</f>
        <v>-</v>
      </c>
      <c r="LT11" s="95" t="str">
        <f>LT7</f>
        <v>-</v>
      </c>
      <c r="LU11" s="95" t="str">
        <f>LU7</f>
        <v>-</v>
      </c>
      <c r="LV11" s="84"/>
      <c r="LW11" s="84"/>
      <c r="LX11" s="84"/>
      <c r="LY11" s="84"/>
      <c r="LZ11" s="94" t="s">
        <v>147</v>
      </c>
      <c r="MA11" s="95" t="str">
        <f>MA7</f>
        <v>-</v>
      </c>
      <c r="MB11" s="95" t="str">
        <f>MB7</f>
        <v>-</v>
      </c>
      <c r="MC11" s="95" t="str">
        <f>MC7</f>
        <v>-</v>
      </c>
      <c r="MD11" s="95" t="str">
        <f>MD7</f>
        <v>-</v>
      </c>
      <c r="ME11" s="95" t="str">
        <f>ME7</f>
        <v>-</v>
      </c>
      <c r="MF11" s="84"/>
      <c r="MG11" s="84"/>
      <c r="MH11" s="84"/>
      <c r="MI11" s="84"/>
      <c r="MJ11" s="94" t="s">
        <v>145</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150</v>
      </c>
      <c r="AY12" s="95">
        <f>BD7</f>
        <v>118.8</v>
      </c>
      <c r="AZ12" s="95">
        <f>BE7</f>
        <v>88.8</v>
      </c>
      <c r="BA12" s="95">
        <f>BF7</f>
        <v>121.3</v>
      </c>
      <c r="BB12" s="95">
        <f>BG7</f>
        <v>123.2</v>
      </c>
      <c r="BC12" s="95">
        <f>BH7</f>
        <v>134.69999999999999</v>
      </c>
      <c r="BD12" s="84"/>
      <c r="BE12" s="84"/>
      <c r="BF12" s="84"/>
      <c r="BG12" s="84"/>
      <c r="BH12" s="84"/>
      <c r="BI12" s="94" t="s">
        <v>151</v>
      </c>
      <c r="BJ12" s="95">
        <f>BO7</f>
        <v>255.4</v>
      </c>
      <c r="BK12" s="95">
        <f>BP7</f>
        <v>269.8</v>
      </c>
      <c r="BL12" s="95">
        <f>BQ7</f>
        <v>247.9</v>
      </c>
      <c r="BM12" s="95">
        <f>BR7</f>
        <v>240.1</v>
      </c>
      <c r="BN12" s="95">
        <f>BS7</f>
        <v>255.5</v>
      </c>
      <c r="BO12" s="84"/>
      <c r="BP12" s="84"/>
      <c r="BQ12" s="84"/>
      <c r="BR12" s="84"/>
      <c r="BS12" s="84"/>
      <c r="BT12" s="94" t="s">
        <v>152</v>
      </c>
      <c r="BU12" s="95" t="str">
        <f>BZ7</f>
        <v>-</v>
      </c>
      <c r="BV12" s="95" t="str">
        <f>CA7</f>
        <v>-</v>
      </c>
      <c r="BW12" s="95" t="str">
        <f>CB7</f>
        <v>-</v>
      </c>
      <c r="BX12" s="95" t="str">
        <f>CC7</f>
        <v>-</v>
      </c>
      <c r="BY12" s="95" t="str">
        <f>CD7</f>
        <v>-</v>
      </c>
      <c r="BZ12" s="84"/>
      <c r="CA12" s="84"/>
      <c r="CB12" s="84"/>
      <c r="CC12" s="84"/>
      <c r="CD12" s="84"/>
      <c r="CE12" s="94" t="s">
        <v>153</v>
      </c>
      <c r="CF12" s="95">
        <f>CK7</f>
        <v>18815.8</v>
      </c>
      <c r="CG12" s="95">
        <f>CL7</f>
        <v>22847.9</v>
      </c>
      <c r="CH12" s="95">
        <f>CM7</f>
        <v>19199</v>
      </c>
      <c r="CI12" s="95">
        <f>CN7</f>
        <v>19830.400000000001</v>
      </c>
      <c r="CJ12" s="95">
        <f>CO7</f>
        <v>19066.3</v>
      </c>
      <c r="CK12" s="84"/>
      <c r="CL12" s="84"/>
      <c r="CM12" s="84"/>
      <c r="CN12" s="84"/>
      <c r="CO12" s="94" t="s">
        <v>154</v>
      </c>
      <c r="CP12" s="96">
        <f>CU7</f>
        <v>37685</v>
      </c>
      <c r="CQ12" s="96">
        <f>CV7</f>
        <v>2390</v>
      </c>
      <c r="CR12" s="96">
        <f>CW7</f>
        <v>32739</v>
      </c>
      <c r="CS12" s="96">
        <f>CX7</f>
        <v>34140</v>
      </c>
      <c r="CT12" s="96">
        <f>CY7</f>
        <v>33434</v>
      </c>
      <c r="CU12" s="84"/>
      <c r="CV12" s="84"/>
      <c r="CW12" s="84"/>
      <c r="CX12" s="84"/>
      <c r="CY12" s="84"/>
      <c r="CZ12" s="94" t="s">
        <v>155</v>
      </c>
      <c r="DA12" s="95">
        <f>DF7</f>
        <v>32.4</v>
      </c>
      <c r="DB12" s="95">
        <f>DG7</f>
        <v>36.4</v>
      </c>
      <c r="DC12" s="95">
        <f>DH7</f>
        <v>31.6</v>
      </c>
      <c r="DD12" s="95">
        <f>DI7</f>
        <v>31.6</v>
      </c>
      <c r="DE12" s="95">
        <f>DJ7</f>
        <v>30.1</v>
      </c>
      <c r="DF12" s="84"/>
      <c r="DG12" s="84"/>
      <c r="DH12" s="84"/>
      <c r="DI12" s="84"/>
      <c r="DJ12" s="94" t="s">
        <v>156</v>
      </c>
      <c r="DK12" s="95">
        <f>DP7</f>
        <v>10.1</v>
      </c>
      <c r="DL12" s="95">
        <f>DQ7</f>
        <v>8.3000000000000007</v>
      </c>
      <c r="DM12" s="95">
        <f>DR7</f>
        <v>7.1</v>
      </c>
      <c r="DN12" s="95">
        <f>DS7</f>
        <v>7.3</v>
      </c>
      <c r="DO12" s="95">
        <f>DT7</f>
        <v>5.4</v>
      </c>
      <c r="DP12" s="84"/>
      <c r="DQ12" s="84"/>
      <c r="DR12" s="84"/>
      <c r="DS12" s="84"/>
      <c r="DT12" s="94" t="s">
        <v>157</v>
      </c>
      <c r="DU12" s="95">
        <f>DZ7</f>
        <v>106.3</v>
      </c>
      <c r="DV12" s="95">
        <f>EA7</f>
        <v>110.5</v>
      </c>
      <c r="DW12" s="95">
        <f>EB7</f>
        <v>156.5</v>
      </c>
      <c r="DX12" s="95">
        <f>EC7</f>
        <v>157.6</v>
      </c>
      <c r="DY12" s="95">
        <f>ED7</f>
        <v>173.7</v>
      </c>
      <c r="DZ12" s="84"/>
      <c r="EA12" s="84"/>
      <c r="EB12" s="84"/>
      <c r="EC12" s="84"/>
      <c r="ED12" s="94" t="s">
        <v>158</v>
      </c>
      <c r="EE12" s="95" t="str">
        <f>EJ7</f>
        <v>-</v>
      </c>
      <c r="EF12" s="95" t="str">
        <f>EK7</f>
        <v>-</v>
      </c>
      <c r="EG12" s="95" t="str">
        <f>EL7</f>
        <v>-</v>
      </c>
      <c r="EH12" s="95" t="str">
        <f>EM7</f>
        <v>-</v>
      </c>
      <c r="EI12" s="95" t="str">
        <f>EN7</f>
        <v>-</v>
      </c>
      <c r="EJ12" s="84"/>
      <c r="EK12" s="84"/>
      <c r="EL12" s="84"/>
      <c r="EM12" s="84"/>
      <c r="EN12" s="94" t="s">
        <v>159</v>
      </c>
      <c r="EO12" s="95">
        <f>ET7</f>
        <v>71</v>
      </c>
      <c r="EP12" s="95">
        <f>EU7</f>
        <v>74.2</v>
      </c>
      <c r="EQ12" s="95">
        <f>EV7</f>
        <v>86.8</v>
      </c>
      <c r="ER12" s="95">
        <f>EW7</f>
        <v>82.8</v>
      </c>
      <c r="ES12" s="95">
        <f>EX7</f>
        <v>82.6</v>
      </c>
      <c r="ET12" s="84"/>
      <c r="EU12" s="84"/>
      <c r="EV12" s="84"/>
      <c r="EW12" s="84"/>
      <c r="EX12" s="84"/>
      <c r="EY12" s="94" t="s">
        <v>160</v>
      </c>
      <c r="EZ12" s="95">
        <f>IF($EZ$8,FE7,"-")</f>
        <v>61.8</v>
      </c>
      <c r="FA12" s="95">
        <f>IF($EZ$8,FF7,"-")</f>
        <v>61.6</v>
      </c>
      <c r="FB12" s="95">
        <f>IF($EZ$8,FG7,"-")</f>
        <v>57.7</v>
      </c>
      <c r="FC12" s="95">
        <f>IF($EZ$8,FH7,"-")</f>
        <v>57.6</v>
      </c>
      <c r="FD12" s="95">
        <f>IF($EZ$8,FI7,"-")</f>
        <v>60.4</v>
      </c>
      <c r="FE12" s="84"/>
      <c r="FF12" s="84"/>
      <c r="FG12" s="84"/>
      <c r="FH12" s="84"/>
      <c r="FI12" s="94" t="s">
        <v>161</v>
      </c>
      <c r="FJ12" s="95">
        <f>IF($FJ$8,FO7,"-")</f>
        <v>8.6999999999999993</v>
      </c>
      <c r="FK12" s="95">
        <f>IF($FJ$8,FP7,"-")</f>
        <v>6.4</v>
      </c>
      <c r="FL12" s="95">
        <f>IF($FJ$8,FQ7,"-")</f>
        <v>5.4</v>
      </c>
      <c r="FM12" s="95">
        <f>IF($FJ$8,FR7,"-")</f>
        <v>8.6999999999999993</v>
      </c>
      <c r="FN12" s="95">
        <f>IF($FJ$8,FS7,"-")</f>
        <v>16.5</v>
      </c>
      <c r="FO12" s="84"/>
      <c r="FP12" s="84"/>
      <c r="FQ12" s="84"/>
      <c r="FR12" s="84"/>
      <c r="FS12" s="94" t="s">
        <v>162</v>
      </c>
      <c r="FT12" s="95">
        <f>IF($FT$8,FY7,"-")</f>
        <v>351.4</v>
      </c>
      <c r="FU12" s="95">
        <f>IF($FT$8,FZ7,"-")</f>
        <v>390.3</v>
      </c>
      <c r="FV12" s="95">
        <f>IF($FT$8,GA7,"-")</f>
        <v>394.9</v>
      </c>
      <c r="FW12" s="95">
        <f>IF($FT$8,GB7,"-")</f>
        <v>375</v>
      </c>
      <c r="FX12" s="95">
        <f>IF($FT$8,GC7,"-")</f>
        <v>314.5</v>
      </c>
      <c r="FY12" s="84"/>
      <c r="FZ12" s="84"/>
      <c r="GA12" s="84"/>
      <c r="GB12" s="84"/>
      <c r="GC12" s="94" t="s">
        <v>161</v>
      </c>
      <c r="GD12" s="95" t="str">
        <f>IF($GD$8,GI7,"-")</f>
        <v>-</v>
      </c>
      <c r="GE12" s="95" t="str">
        <f>IF($GD$8,GJ7,"-")</f>
        <v>-</v>
      </c>
      <c r="GF12" s="95" t="str">
        <f>IF($GD$8,GK7,"-")</f>
        <v>-</v>
      </c>
      <c r="GG12" s="95" t="str">
        <f>IF($GD$8,GL7,"-")</f>
        <v>-</v>
      </c>
      <c r="GH12" s="95" t="str">
        <f>IF($GD$8,GM7,"-")</f>
        <v>-</v>
      </c>
      <c r="GI12" s="84"/>
      <c r="GJ12" s="84"/>
      <c r="GK12" s="84"/>
      <c r="GL12" s="84"/>
      <c r="GM12" s="94" t="s">
        <v>161</v>
      </c>
      <c r="GN12" s="95">
        <f>IF($GN$8,GS7,"-")</f>
        <v>80.599999999999994</v>
      </c>
      <c r="GO12" s="95">
        <f>IF($GN$8,GT7,"-")</f>
        <v>85.6</v>
      </c>
      <c r="GP12" s="95">
        <f>IF($GN$8,GU7,"-")</f>
        <v>92</v>
      </c>
      <c r="GQ12" s="95">
        <f>IF($GN$8,GV7,"-")</f>
        <v>94.7</v>
      </c>
      <c r="GR12" s="95">
        <f>IF($GN$8,GW7,"-")</f>
        <v>96</v>
      </c>
      <c r="GS12" s="84"/>
      <c r="GT12" s="84"/>
      <c r="GU12" s="84"/>
      <c r="GV12" s="84"/>
      <c r="GW12" s="84"/>
      <c r="GX12" s="94" t="s">
        <v>162</v>
      </c>
      <c r="GY12" s="95" t="str">
        <f>IF($GY$8,HD7,"-")</f>
        <v>-</v>
      </c>
      <c r="GZ12" s="95" t="str">
        <f>IF($GY$8,HE7,"-")</f>
        <v>-</v>
      </c>
      <c r="HA12" s="95" t="str">
        <f>IF($GY$8,HF7,"-")</f>
        <v>-</v>
      </c>
      <c r="HB12" s="95" t="str">
        <f>IF($GY$8,HG7,"-")</f>
        <v>-</v>
      </c>
      <c r="HC12" s="95" t="str">
        <f>IF($GY$8,HH7,"-")</f>
        <v>-</v>
      </c>
      <c r="HD12" s="84"/>
      <c r="HE12" s="84"/>
      <c r="HF12" s="84"/>
      <c r="HG12" s="84"/>
      <c r="HH12" s="94" t="s">
        <v>163</v>
      </c>
      <c r="HI12" s="95" t="str">
        <f>IF($HI$8,HN7,"-")</f>
        <v>-</v>
      </c>
      <c r="HJ12" s="95" t="str">
        <f>IF($HI$8,HO7,"-")</f>
        <v>-</v>
      </c>
      <c r="HK12" s="95" t="str">
        <f>IF($HI$8,HP7,"-")</f>
        <v>-</v>
      </c>
      <c r="HL12" s="95" t="str">
        <f>IF($HI$8,HQ7,"-")</f>
        <v>-</v>
      </c>
      <c r="HM12" s="95" t="str">
        <f>IF($HI$8,HR7,"-")</f>
        <v>-</v>
      </c>
      <c r="HN12" s="84"/>
      <c r="HO12" s="84"/>
      <c r="HP12" s="84"/>
      <c r="HQ12" s="84"/>
      <c r="HR12" s="94" t="s">
        <v>161</v>
      </c>
      <c r="HS12" s="95" t="str">
        <f>IF($HS$8,HX7,"-")</f>
        <v>-</v>
      </c>
      <c r="HT12" s="95" t="str">
        <f>IF($HS$8,HY7,"-")</f>
        <v>-</v>
      </c>
      <c r="HU12" s="95" t="str">
        <f>IF($HS$8,HZ7,"-")</f>
        <v>-</v>
      </c>
      <c r="HV12" s="95" t="str">
        <f>IF($HS$8,IA7,"-")</f>
        <v>-</v>
      </c>
      <c r="HW12" s="95" t="str">
        <f>IF($HS$8,IB7,"-")</f>
        <v>-</v>
      </c>
      <c r="HX12" s="84"/>
      <c r="HY12" s="84"/>
      <c r="HZ12" s="84"/>
      <c r="IA12" s="84"/>
      <c r="IB12" s="94" t="s">
        <v>164</v>
      </c>
      <c r="IC12" s="95" t="str">
        <f>IF($IC$8,IH7,"-")</f>
        <v>-</v>
      </c>
      <c r="ID12" s="95" t="str">
        <f>IF($IC$8,II7,"-")</f>
        <v>-</v>
      </c>
      <c r="IE12" s="95" t="str">
        <f>IF($IC$8,IJ7,"-")</f>
        <v>-</v>
      </c>
      <c r="IF12" s="95" t="str">
        <f>IF($IC$8,IK7,"-")</f>
        <v>-</v>
      </c>
      <c r="IG12" s="95" t="str">
        <f>IF($IC$8,IL7,"-")</f>
        <v>-</v>
      </c>
      <c r="IH12" s="84"/>
      <c r="II12" s="84"/>
      <c r="IJ12" s="84"/>
      <c r="IK12" s="84"/>
      <c r="IL12" s="94" t="s">
        <v>160</v>
      </c>
      <c r="IM12" s="95" t="str">
        <f>IF($IM$8,IR7,"-")</f>
        <v>-</v>
      </c>
      <c r="IN12" s="95" t="str">
        <f>IF($IM$8,IS7,"-")</f>
        <v>-</v>
      </c>
      <c r="IO12" s="95" t="str">
        <f>IF($IM$8,IT7,"-")</f>
        <v>-</v>
      </c>
      <c r="IP12" s="95" t="str">
        <f>IF($IM$8,IU7,"-")</f>
        <v>-</v>
      </c>
      <c r="IQ12" s="95" t="str">
        <f>IF($IM$8,IV7,"-")</f>
        <v>-</v>
      </c>
      <c r="IR12" s="84"/>
      <c r="IS12" s="84"/>
      <c r="IT12" s="84"/>
      <c r="IU12" s="84"/>
      <c r="IV12" s="84"/>
      <c r="IW12" s="94" t="s">
        <v>160</v>
      </c>
      <c r="IX12" s="95" t="str">
        <f>IF($IX$8,JC7,"-")</f>
        <v>-</v>
      </c>
      <c r="IY12" s="95" t="str">
        <f>IF($IX$8,JD7,"-")</f>
        <v>-</v>
      </c>
      <c r="IZ12" s="95" t="str">
        <f>IF($IX$8,JE7,"-")</f>
        <v>-</v>
      </c>
      <c r="JA12" s="95" t="str">
        <f>IF($IX$8,JF7,"-")</f>
        <v>-</v>
      </c>
      <c r="JB12" s="95" t="str">
        <f>IF($IX$8,JG7,"-")</f>
        <v>-</v>
      </c>
      <c r="JC12" s="84"/>
      <c r="JD12" s="84"/>
      <c r="JE12" s="84"/>
      <c r="JF12" s="84"/>
      <c r="JG12" s="94" t="s">
        <v>161</v>
      </c>
      <c r="JH12" s="95" t="str">
        <f>IF($JH$8,JM7,"-")</f>
        <v>-</v>
      </c>
      <c r="JI12" s="95" t="str">
        <f>IF($JH$8,JN7,"-")</f>
        <v>-</v>
      </c>
      <c r="JJ12" s="95" t="str">
        <f>IF($JH$8,JO7,"-")</f>
        <v>-</v>
      </c>
      <c r="JK12" s="95" t="str">
        <f>IF($JH$8,JP7,"-")</f>
        <v>-</v>
      </c>
      <c r="JL12" s="95" t="str">
        <f>IF($JH$8,JQ7,"-")</f>
        <v>-</v>
      </c>
      <c r="JM12" s="84"/>
      <c r="JN12" s="84"/>
      <c r="JO12" s="84"/>
      <c r="JP12" s="84"/>
      <c r="JQ12" s="94" t="s">
        <v>161</v>
      </c>
      <c r="JR12" s="95" t="str">
        <f>IF($JR$8,JW7,"-")</f>
        <v>-</v>
      </c>
      <c r="JS12" s="95" t="str">
        <f>IF($JR$8,JX7,"-")</f>
        <v>-</v>
      </c>
      <c r="JT12" s="95" t="str">
        <f>IF($JR$8,JY7,"-")</f>
        <v>-</v>
      </c>
      <c r="JU12" s="95" t="str">
        <f>IF($JR$8,JZ7,"-")</f>
        <v>-</v>
      </c>
      <c r="JV12" s="95" t="str">
        <f>IF($JR$8,KA7,"-")</f>
        <v>-</v>
      </c>
      <c r="JW12" s="84"/>
      <c r="JX12" s="84"/>
      <c r="JY12" s="84"/>
      <c r="JZ12" s="84"/>
      <c r="KA12" s="94" t="s">
        <v>165</v>
      </c>
      <c r="KB12" s="95" t="str">
        <f>IF($KB$8,KG7,"-")</f>
        <v>-</v>
      </c>
      <c r="KC12" s="95" t="str">
        <f>IF($KB$8,KH7,"-")</f>
        <v>-</v>
      </c>
      <c r="KD12" s="95" t="str">
        <f>IF($KB$8,KI7,"-")</f>
        <v>-</v>
      </c>
      <c r="KE12" s="95" t="str">
        <f>IF($KB$8,KJ7,"-")</f>
        <v>-</v>
      </c>
      <c r="KF12" s="95" t="str">
        <f>IF($KB$8,KK7,"-")</f>
        <v>-</v>
      </c>
      <c r="KG12" s="84"/>
      <c r="KH12" s="84"/>
      <c r="KI12" s="84"/>
      <c r="KJ12" s="84"/>
      <c r="KK12" s="94" t="s">
        <v>164</v>
      </c>
      <c r="KL12" s="95" t="str">
        <f>IF($KL$8,KQ7,"-")</f>
        <v>-</v>
      </c>
      <c r="KM12" s="95" t="str">
        <f>IF($KL$8,KR7,"-")</f>
        <v>-</v>
      </c>
      <c r="KN12" s="95" t="str">
        <f>IF($KL$8,KS7,"-")</f>
        <v>-</v>
      </c>
      <c r="KO12" s="95" t="str">
        <f>IF($KL$8,KT7,"-")</f>
        <v>-</v>
      </c>
      <c r="KP12" s="95" t="str">
        <f>IF($KL$8,KU7,"-")</f>
        <v>-</v>
      </c>
      <c r="KQ12" s="84"/>
      <c r="KR12" s="84"/>
      <c r="KS12" s="84"/>
      <c r="KT12" s="84"/>
      <c r="KU12" s="84"/>
      <c r="KV12" s="94" t="s">
        <v>162</v>
      </c>
      <c r="KW12" s="95" t="str">
        <f>IF($KW$8,LB7,"-")</f>
        <v>-</v>
      </c>
      <c r="KX12" s="95" t="str">
        <f>IF($KW$8,LC7,"-")</f>
        <v>-</v>
      </c>
      <c r="KY12" s="95" t="str">
        <f>IF($KW$8,LD7,"-")</f>
        <v>-</v>
      </c>
      <c r="KZ12" s="95" t="str">
        <f>IF($KW$8,LE7,"-")</f>
        <v>-</v>
      </c>
      <c r="LA12" s="95" t="str">
        <f>IF($KW$8,LF7,"-")</f>
        <v>-</v>
      </c>
      <c r="LB12" s="84"/>
      <c r="LC12" s="84"/>
      <c r="LD12" s="84"/>
      <c r="LE12" s="84"/>
      <c r="LF12" s="94" t="s">
        <v>156</v>
      </c>
      <c r="LG12" s="95" t="str">
        <f>IF($LG$8,LL7,"-")</f>
        <v>-</v>
      </c>
      <c r="LH12" s="95" t="str">
        <f>IF($LG$8,LM7,"-")</f>
        <v>-</v>
      </c>
      <c r="LI12" s="95" t="str">
        <f>IF($LG$8,LN7,"-")</f>
        <v>-</v>
      </c>
      <c r="LJ12" s="95" t="str">
        <f>IF($LG$8,LO7,"-")</f>
        <v>-</v>
      </c>
      <c r="LK12" s="95" t="str">
        <f>IF($LG$8,LP7,"-")</f>
        <v>-</v>
      </c>
      <c r="LL12" s="84"/>
      <c r="LM12" s="84"/>
      <c r="LN12" s="84"/>
      <c r="LO12" s="84"/>
      <c r="LP12" s="94" t="s">
        <v>162</v>
      </c>
      <c r="LQ12" s="95" t="str">
        <f>IF($LQ$8,LV7,"-")</f>
        <v>-</v>
      </c>
      <c r="LR12" s="95" t="str">
        <f>IF($LQ$8,LW7,"-")</f>
        <v>-</v>
      </c>
      <c r="LS12" s="95" t="str">
        <f>IF($LQ$8,LX7,"-")</f>
        <v>-</v>
      </c>
      <c r="LT12" s="95" t="str">
        <f>IF($LQ$8,LY7,"-")</f>
        <v>-</v>
      </c>
      <c r="LU12" s="95" t="str">
        <f>IF($LQ$8,LZ7,"-")</f>
        <v>-</v>
      </c>
      <c r="LV12" s="84"/>
      <c r="LW12" s="84"/>
      <c r="LX12" s="84"/>
      <c r="LY12" s="84"/>
      <c r="LZ12" s="94" t="s">
        <v>161</v>
      </c>
      <c r="MA12" s="95" t="str">
        <f>IF($MA$8,MF7,"-")</f>
        <v>-</v>
      </c>
      <c r="MB12" s="95" t="str">
        <f>IF($MA$8,MG7,"-")</f>
        <v>-</v>
      </c>
      <c r="MC12" s="95" t="str">
        <f>IF($MA$8,MH7,"-")</f>
        <v>-</v>
      </c>
      <c r="MD12" s="95" t="str">
        <f>IF($MA$8,MI7,"-")</f>
        <v>-</v>
      </c>
      <c r="ME12" s="95" t="str">
        <f>IF($MA$8,MJ7,"-")</f>
        <v>-</v>
      </c>
      <c r="MF12" s="84"/>
      <c r="MG12" s="84"/>
      <c r="MH12" s="84"/>
      <c r="MI12" s="84"/>
      <c r="MJ12" s="94" t="s">
        <v>166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167</v>
      </c>
      <c r="AY13" s="95">
        <f>$BI$7</f>
        <v>100</v>
      </c>
      <c r="AZ13" s="95">
        <f>$BI$7</f>
        <v>100</v>
      </c>
      <c r="BA13" s="95">
        <f>$BI$7</f>
        <v>100</v>
      </c>
      <c r="BB13" s="95">
        <f>$BI$7</f>
        <v>100</v>
      </c>
      <c r="BC13" s="95">
        <f>$BI$7</f>
        <v>100</v>
      </c>
      <c r="BD13" s="84"/>
      <c r="BE13" s="84"/>
      <c r="BF13" s="84"/>
      <c r="BG13" s="84"/>
      <c r="BH13" s="84"/>
      <c r="BI13" s="94" t="s">
        <v>167</v>
      </c>
      <c r="BJ13" s="95">
        <f>$BT$7</f>
        <v>100</v>
      </c>
      <c r="BK13" s="95">
        <f>$BT$7</f>
        <v>100</v>
      </c>
      <c r="BL13" s="95">
        <f>$BT$7</f>
        <v>100</v>
      </c>
      <c r="BM13" s="95">
        <f>$BT$7</f>
        <v>100</v>
      </c>
      <c r="BN13" s="95">
        <f>$BT$7</f>
        <v>100</v>
      </c>
      <c r="BO13" s="84"/>
      <c r="BP13" s="84"/>
      <c r="BQ13" s="84"/>
      <c r="BR13" s="84"/>
      <c r="BS13" s="84"/>
      <c r="BT13" s="94" t="s">
        <v>167</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168</v>
      </c>
      <c r="C14" s="99"/>
      <c r="D14" s="100"/>
      <c r="E14" s="99"/>
      <c r="F14" s="197" t="s">
        <v>169</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170</v>
      </c>
      <c r="C15" s="196"/>
      <c r="D15" s="100"/>
      <c r="E15" s="97">
        <v>1</v>
      </c>
      <c r="F15" s="196" t="s">
        <v>171</v>
      </c>
      <c r="G15" s="196"/>
      <c r="H15" s="102" t="s">
        <v>172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173</v>
      </c>
      <c r="AY15" s="103"/>
      <c r="AZ15" s="103"/>
      <c r="BA15" s="103"/>
      <c r="BB15" s="103"/>
      <c r="BC15" s="103"/>
      <c r="BD15" s="100"/>
      <c r="BE15" s="100"/>
      <c r="BF15" s="100"/>
      <c r="BG15" s="100"/>
      <c r="BH15" s="100"/>
      <c r="BI15" s="101" t="s">
        <v>173</v>
      </c>
      <c r="BJ15" s="103"/>
      <c r="BK15" s="103"/>
      <c r="BL15" s="103"/>
      <c r="BM15" s="103"/>
      <c r="BN15" s="103"/>
      <c r="BO15" s="100"/>
      <c r="BP15" s="100"/>
      <c r="BQ15" s="100"/>
      <c r="BR15" s="100"/>
      <c r="BS15" s="100"/>
      <c r="BT15" s="101" t="s">
        <v>173</v>
      </c>
      <c r="BU15" s="103"/>
      <c r="BV15" s="103"/>
      <c r="BW15" s="103"/>
      <c r="BX15" s="103"/>
      <c r="BY15" s="103"/>
      <c r="BZ15" s="100"/>
      <c r="CA15" s="100"/>
      <c r="CB15" s="100"/>
      <c r="CC15" s="100"/>
      <c r="CD15" s="100"/>
      <c r="CE15" s="101" t="s">
        <v>173</v>
      </c>
      <c r="CF15" s="103"/>
      <c r="CG15" s="103"/>
      <c r="CH15" s="103"/>
      <c r="CI15" s="103"/>
      <c r="CJ15" s="103"/>
      <c r="CK15" s="100"/>
      <c r="CL15" s="100"/>
      <c r="CM15" s="100"/>
      <c r="CN15" s="100"/>
      <c r="CO15" s="101" t="s">
        <v>173</v>
      </c>
      <c r="CP15" s="103"/>
      <c r="CQ15" s="103"/>
      <c r="CR15" s="103"/>
      <c r="CS15" s="103"/>
      <c r="CT15" s="103"/>
      <c r="CU15" s="100"/>
      <c r="CV15" s="100"/>
      <c r="CW15" s="100"/>
      <c r="CX15" s="100"/>
      <c r="CY15" s="100"/>
      <c r="CZ15" s="101" t="s">
        <v>173</v>
      </c>
      <c r="DA15" s="103"/>
      <c r="DB15" s="103"/>
      <c r="DC15" s="103"/>
      <c r="DD15" s="103"/>
      <c r="DE15" s="103"/>
      <c r="DF15" s="100"/>
      <c r="DG15" s="100"/>
      <c r="DH15" s="100"/>
      <c r="DI15" s="100"/>
      <c r="DJ15" s="101" t="s">
        <v>173</v>
      </c>
      <c r="DK15" s="103"/>
      <c r="DL15" s="103"/>
      <c r="DM15" s="103"/>
      <c r="DN15" s="103"/>
      <c r="DO15" s="103"/>
      <c r="DP15" s="100"/>
      <c r="DQ15" s="100"/>
      <c r="DR15" s="100"/>
      <c r="DS15" s="100"/>
      <c r="DT15" s="101" t="s">
        <v>173</v>
      </c>
      <c r="DU15" s="103"/>
      <c r="DV15" s="103"/>
      <c r="DW15" s="103"/>
      <c r="DX15" s="103"/>
      <c r="DY15" s="103"/>
      <c r="DZ15" s="100"/>
      <c r="EA15" s="100"/>
      <c r="EB15" s="100"/>
      <c r="EC15" s="100"/>
      <c r="ED15" s="101" t="s">
        <v>173</v>
      </c>
      <c r="EE15" s="103"/>
      <c r="EF15" s="103"/>
      <c r="EG15" s="103"/>
      <c r="EH15" s="103"/>
      <c r="EI15" s="103"/>
      <c r="EJ15" s="100"/>
      <c r="EK15" s="100"/>
      <c r="EL15" s="100"/>
      <c r="EM15" s="100"/>
      <c r="EN15" s="101" t="s">
        <v>173</v>
      </c>
      <c r="EO15" s="103"/>
      <c r="EP15" s="103"/>
      <c r="EQ15" s="103"/>
      <c r="ER15" s="103"/>
      <c r="ES15" s="103"/>
      <c r="ET15" s="100"/>
      <c r="EU15" s="100"/>
      <c r="EV15" s="100"/>
      <c r="EW15" s="100"/>
      <c r="EX15" s="100"/>
      <c r="EY15" s="101" t="s">
        <v>173</v>
      </c>
      <c r="EZ15" s="103"/>
      <c r="FA15" s="103"/>
      <c r="FB15" s="103"/>
      <c r="FC15" s="103"/>
      <c r="FD15" s="103"/>
      <c r="FE15" s="100"/>
      <c r="FF15" s="100"/>
      <c r="FG15" s="100"/>
      <c r="FH15" s="100"/>
      <c r="FI15" s="101" t="s">
        <v>173</v>
      </c>
      <c r="FJ15" s="103"/>
      <c r="FK15" s="103"/>
      <c r="FL15" s="103"/>
      <c r="FM15" s="103"/>
      <c r="FN15" s="103"/>
      <c r="FO15" s="100"/>
      <c r="FP15" s="100"/>
      <c r="FQ15" s="100"/>
      <c r="FR15" s="100"/>
      <c r="FS15" s="101" t="s">
        <v>173</v>
      </c>
      <c r="FT15" s="103"/>
      <c r="FU15" s="103"/>
      <c r="FV15" s="103"/>
      <c r="FW15" s="103"/>
      <c r="FX15" s="103"/>
      <c r="FY15" s="100"/>
      <c r="FZ15" s="100"/>
      <c r="GA15" s="100"/>
      <c r="GB15" s="100"/>
      <c r="GC15" s="101" t="s">
        <v>173</v>
      </c>
      <c r="GD15" s="103"/>
      <c r="GE15" s="103"/>
      <c r="GF15" s="103"/>
      <c r="GG15" s="103"/>
      <c r="GH15" s="103"/>
      <c r="GI15" s="100"/>
      <c r="GJ15" s="100"/>
      <c r="GK15" s="100"/>
      <c r="GL15" s="100"/>
      <c r="GM15" s="101" t="s">
        <v>173</v>
      </c>
      <c r="GN15" s="103"/>
      <c r="GO15" s="103"/>
      <c r="GP15" s="103"/>
      <c r="GQ15" s="103"/>
      <c r="GR15" s="103"/>
      <c r="GS15" s="100"/>
      <c r="GT15" s="100"/>
      <c r="GU15" s="100"/>
      <c r="GV15" s="100"/>
      <c r="GW15" s="100"/>
      <c r="GX15" s="101" t="s">
        <v>173</v>
      </c>
      <c r="GY15" s="103"/>
      <c r="GZ15" s="103"/>
      <c r="HA15" s="103"/>
      <c r="HB15" s="103"/>
      <c r="HC15" s="103"/>
      <c r="HD15" s="100"/>
      <c r="HE15" s="100"/>
      <c r="HF15" s="100"/>
      <c r="HG15" s="100"/>
      <c r="HH15" s="101" t="s">
        <v>173</v>
      </c>
      <c r="HI15" s="103"/>
      <c r="HJ15" s="103"/>
      <c r="HK15" s="103"/>
      <c r="HL15" s="103"/>
      <c r="HM15" s="103"/>
      <c r="HN15" s="100"/>
      <c r="HO15" s="100"/>
      <c r="HP15" s="100"/>
      <c r="HQ15" s="100"/>
      <c r="HR15" s="101" t="s">
        <v>173</v>
      </c>
      <c r="HS15" s="103"/>
      <c r="HT15" s="103"/>
      <c r="HU15" s="103"/>
      <c r="HV15" s="103"/>
      <c r="HW15" s="103"/>
      <c r="HX15" s="100"/>
      <c r="HY15" s="100"/>
      <c r="HZ15" s="100"/>
      <c r="IA15" s="100"/>
      <c r="IB15" s="101" t="s">
        <v>173</v>
      </c>
      <c r="IC15" s="103"/>
      <c r="ID15" s="103"/>
      <c r="IE15" s="103"/>
      <c r="IF15" s="103"/>
      <c r="IG15" s="103"/>
      <c r="IH15" s="100"/>
      <c r="II15" s="100"/>
      <c r="IJ15" s="100"/>
      <c r="IK15" s="100"/>
      <c r="IL15" s="101" t="s">
        <v>173</v>
      </c>
      <c r="IM15" s="103"/>
      <c r="IN15" s="103"/>
      <c r="IO15" s="103"/>
      <c r="IP15" s="103"/>
      <c r="IQ15" s="103"/>
      <c r="IR15" s="100"/>
      <c r="IS15" s="100"/>
      <c r="IT15" s="100"/>
      <c r="IU15" s="100"/>
      <c r="IV15" s="100"/>
      <c r="IW15" s="101" t="s">
        <v>173</v>
      </c>
      <c r="IX15" s="103"/>
      <c r="IY15" s="103"/>
      <c r="IZ15" s="103"/>
      <c r="JA15" s="103"/>
      <c r="JB15" s="103"/>
      <c r="JC15" s="100"/>
      <c r="JD15" s="100"/>
      <c r="JE15" s="100"/>
      <c r="JF15" s="100"/>
      <c r="JG15" s="101" t="s">
        <v>173</v>
      </c>
      <c r="JH15" s="103"/>
      <c r="JI15" s="103"/>
      <c r="JJ15" s="103"/>
      <c r="JK15" s="103"/>
      <c r="JL15" s="103"/>
      <c r="JM15" s="100"/>
      <c r="JN15" s="100"/>
      <c r="JO15" s="100"/>
      <c r="JP15" s="100"/>
      <c r="JQ15" s="101" t="s">
        <v>173</v>
      </c>
      <c r="JR15" s="103"/>
      <c r="JS15" s="103"/>
      <c r="JT15" s="103"/>
      <c r="JU15" s="103"/>
      <c r="JV15" s="103"/>
      <c r="JW15" s="100"/>
      <c r="JX15" s="100"/>
      <c r="JY15" s="100"/>
      <c r="JZ15" s="100"/>
      <c r="KA15" s="101" t="s">
        <v>173</v>
      </c>
      <c r="KB15" s="103"/>
      <c r="KC15" s="103"/>
      <c r="KD15" s="103"/>
      <c r="KE15" s="103"/>
      <c r="KF15" s="103"/>
      <c r="KG15" s="100"/>
      <c r="KH15" s="100"/>
      <c r="KI15" s="100"/>
      <c r="KJ15" s="100"/>
      <c r="KK15" s="101" t="s">
        <v>173</v>
      </c>
      <c r="KL15" s="103"/>
      <c r="KM15" s="103"/>
      <c r="KN15" s="103"/>
      <c r="KO15" s="103"/>
      <c r="KP15" s="103"/>
      <c r="KQ15" s="100"/>
      <c r="KR15" s="100"/>
      <c r="KS15" s="100"/>
      <c r="KT15" s="100"/>
      <c r="KU15" s="100"/>
      <c r="KV15" s="101" t="s">
        <v>173</v>
      </c>
      <c r="KW15" s="103"/>
      <c r="KX15" s="103"/>
      <c r="KY15" s="103"/>
      <c r="KZ15" s="103"/>
      <c r="LA15" s="103"/>
      <c r="LB15" s="100"/>
      <c r="LC15" s="100"/>
      <c r="LD15" s="100"/>
      <c r="LE15" s="100"/>
      <c r="LF15" s="101" t="s">
        <v>173</v>
      </c>
      <c r="LG15" s="103"/>
      <c r="LH15" s="103"/>
      <c r="LI15" s="103"/>
      <c r="LJ15" s="103"/>
      <c r="LK15" s="103"/>
      <c r="LL15" s="100"/>
      <c r="LM15" s="100"/>
      <c r="LN15" s="100"/>
      <c r="LO15" s="100"/>
      <c r="LP15" s="101" t="s">
        <v>173</v>
      </c>
      <c r="LQ15" s="103"/>
      <c r="LR15" s="103"/>
      <c r="LS15" s="103"/>
      <c r="LT15" s="103"/>
      <c r="LU15" s="103"/>
      <c r="LV15" s="100"/>
      <c r="LW15" s="100"/>
      <c r="LX15" s="100"/>
      <c r="LY15" s="100"/>
      <c r="LZ15" s="101" t="s">
        <v>173</v>
      </c>
      <c r="MA15" s="103"/>
      <c r="MB15" s="103"/>
      <c r="MC15" s="103"/>
      <c r="MD15" s="103"/>
      <c r="ME15" s="103"/>
      <c r="MF15" s="100"/>
      <c r="MG15" s="100"/>
      <c r="MH15" s="100"/>
      <c r="MI15" s="100"/>
      <c r="MJ15" s="101" t="s">
        <v>173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174</v>
      </c>
      <c r="C16" s="196"/>
      <c r="D16" s="100"/>
      <c r="E16" s="97">
        <f>E15+1</f>
        <v>2</v>
      </c>
      <c r="F16" s="196" t="s">
        <v>175</v>
      </c>
      <c r="G16" s="196"/>
      <c r="H16" s="102" t="s">
        <v>176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177</v>
      </c>
      <c r="C17" s="196"/>
      <c r="D17" s="100"/>
      <c r="E17" s="97">
        <f t="shared" ref="E17" si="8">E16+1</f>
        <v>3</v>
      </c>
      <c r="F17" s="196" t="s">
        <v>178</v>
      </c>
      <c r="G17" s="196"/>
      <c r="H17" s="102" t="s">
        <v>179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180</v>
      </c>
      <c r="AY17" s="106">
        <f>IF(AY7="-",NA(),AY7)</f>
        <v>258.3</v>
      </c>
      <c r="AZ17" s="106">
        <f t="shared" ref="AZ17:BC17" si="9">IF(AZ7="-",NA(),AZ7)</f>
        <v>238.7</v>
      </c>
      <c r="BA17" s="106">
        <f t="shared" si="9"/>
        <v>154.4</v>
      </c>
      <c r="BB17" s="106">
        <f t="shared" si="9"/>
        <v>146.6</v>
      </c>
      <c r="BC17" s="106">
        <f t="shared" si="9"/>
        <v>134.5</v>
      </c>
      <c r="BD17" s="100"/>
      <c r="BE17" s="100"/>
      <c r="BF17" s="100"/>
      <c r="BG17" s="100"/>
      <c r="BH17" s="100"/>
      <c r="BI17" s="105" t="s">
        <v>181</v>
      </c>
      <c r="BJ17" s="106">
        <f>IF(BJ7="-",NA(),BJ7)</f>
        <v>284.39999999999998</v>
      </c>
      <c r="BK17" s="106">
        <f t="shared" ref="BK17:BN17" si="10">IF(BK7="-",NA(),BK7)</f>
        <v>757</v>
      </c>
      <c r="BL17" s="106">
        <f t="shared" si="10"/>
        <v>529.20000000000005</v>
      </c>
      <c r="BM17" s="106">
        <f t="shared" si="10"/>
        <v>445.4</v>
      </c>
      <c r="BN17" s="106">
        <f t="shared" si="10"/>
        <v>356.9</v>
      </c>
      <c r="BO17" s="100"/>
      <c r="BP17" s="100"/>
      <c r="BQ17" s="100"/>
      <c r="BR17" s="100"/>
      <c r="BS17" s="100"/>
      <c r="BT17" s="105" t="s">
        <v>180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180</v>
      </c>
      <c r="CF17" s="106">
        <f>IF(CF7="-",NA(),CF7)</f>
        <v>4655.2</v>
      </c>
      <c r="CG17" s="106">
        <f t="shared" ref="CG17:CJ17" si="12">IF(CG7="-",NA(),CG7)</f>
        <v>10996.3</v>
      </c>
      <c r="CH17" s="106">
        <f t="shared" si="12"/>
        <v>11649.8</v>
      </c>
      <c r="CI17" s="106">
        <f t="shared" si="12"/>
        <v>12189.8</v>
      </c>
      <c r="CJ17" s="106">
        <f t="shared" si="12"/>
        <v>13411</v>
      </c>
      <c r="CK17" s="100"/>
      <c r="CL17" s="100"/>
      <c r="CM17" s="100"/>
      <c r="CN17" s="100"/>
      <c r="CO17" s="105" t="s">
        <v>180</v>
      </c>
      <c r="CP17" s="107">
        <f>IF(CP7="-",NA(),CP7)</f>
        <v>13973</v>
      </c>
      <c r="CQ17" s="107">
        <f t="shared" ref="CQ17:CT17" si="13">IF(CQ7="-",NA(),CQ7)</f>
        <v>48997</v>
      </c>
      <c r="CR17" s="107">
        <f t="shared" si="13"/>
        <v>32377</v>
      </c>
      <c r="CS17" s="107">
        <f t="shared" si="13"/>
        <v>31039</v>
      </c>
      <c r="CT17" s="107">
        <f t="shared" si="13"/>
        <v>28584</v>
      </c>
      <c r="CU17" s="100"/>
      <c r="CV17" s="100"/>
      <c r="CW17" s="100"/>
      <c r="CX17" s="100"/>
      <c r="CY17" s="100"/>
      <c r="CZ17" s="105" t="s">
        <v>180</v>
      </c>
      <c r="DA17" s="106">
        <f>IF(DA7="-",NA(),DA7)</f>
        <v>66.2</v>
      </c>
      <c r="DB17" s="106">
        <f t="shared" ref="DB17:DE17" si="14">IF(DB7="-",NA(),DB7)</f>
        <v>77.3</v>
      </c>
      <c r="DC17" s="106">
        <f t="shared" si="14"/>
        <v>80.5</v>
      </c>
      <c r="DD17" s="106">
        <f t="shared" si="14"/>
        <v>81.400000000000006</v>
      </c>
      <c r="DE17" s="106">
        <f t="shared" si="14"/>
        <v>80.599999999999994</v>
      </c>
      <c r="DF17" s="100"/>
      <c r="DG17" s="100"/>
      <c r="DH17" s="100"/>
      <c r="DI17" s="100"/>
      <c r="DJ17" s="105" t="s">
        <v>182</v>
      </c>
      <c r="DK17" s="106">
        <f>IF(DK7="-",NA(),DK7)</f>
        <v>16</v>
      </c>
      <c r="DL17" s="106">
        <f t="shared" ref="DL17:DO17" si="15">IF(DL7="-",NA(),DL7)</f>
        <v>3.6</v>
      </c>
      <c r="DM17" s="106">
        <f t="shared" si="15"/>
        <v>3.4</v>
      </c>
      <c r="DN17" s="106">
        <f t="shared" si="15"/>
        <v>9.1999999999999993</v>
      </c>
      <c r="DO17" s="106">
        <f t="shared" si="15"/>
        <v>1.4</v>
      </c>
      <c r="DP17" s="100"/>
      <c r="DQ17" s="100"/>
      <c r="DR17" s="100"/>
      <c r="DS17" s="100"/>
      <c r="DT17" s="105" t="s">
        <v>180</v>
      </c>
      <c r="DU17" s="106">
        <f>IF(DU7="-",NA(),DU7)</f>
        <v>1694.1</v>
      </c>
      <c r="DV17" s="106">
        <f t="shared" ref="DV17:DY17" si="16">IF(DV7="-",NA(),DV7)</f>
        <v>855.3</v>
      </c>
      <c r="DW17" s="106">
        <f t="shared" si="16"/>
        <v>803.5</v>
      </c>
      <c r="DX17" s="106">
        <f t="shared" si="16"/>
        <v>762</v>
      </c>
      <c r="DY17" s="106">
        <f t="shared" si="16"/>
        <v>734.8</v>
      </c>
      <c r="DZ17" s="100"/>
      <c r="EA17" s="100"/>
      <c r="EB17" s="100"/>
      <c r="EC17" s="100"/>
      <c r="ED17" s="105" t="s">
        <v>180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180</v>
      </c>
      <c r="EO17" s="106">
        <f>IF(EO7="-",NA(),EO7)</f>
        <v>12.7</v>
      </c>
      <c r="EP17" s="106">
        <f t="shared" ref="EP17:ES17" si="18">IF(EP7="-",NA(),EP7)</f>
        <v>67.099999999999994</v>
      </c>
      <c r="EQ17" s="106">
        <f t="shared" si="18"/>
        <v>65.099999999999994</v>
      </c>
      <c r="ER17" s="106">
        <f t="shared" si="18"/>
        <v>65.5</v>
      </c>
      <c r="ES17" s="106">
        <f t="shared" si="18"/>
        <v>65.599999999999994</v>
      </c>
      <c r="ET17" s="100"/>
      <c r="EU17" s="100"/>
      <c r="EV17" s="100"/>
      <c r="EW17" s="100"/>
      <c r="EX17" s="100"/>
      <c r="EY17" s="105" t="s">
        <v>180</v>
      </c>
      <c r="EZ17" s="106">
        <f>IF(EZ7="-",NA(),EZ7)</f>
        <v>66.2</v>
      </c>
      <c r="FA17" s="106">
        <f t="shared" ref="FA17:FD17" si="19">IF(FA7="-",NA(),FA7)</f>
        <v>77.3</v>
      </c>
      <c r="FB17" s="106">
        <f t="shared" si="19"/>
        <v>80.5</v>
      </c>
      <c r="FC17" s="106">
        <f t="shared" si="19"/>
        <v>81.400000000000006</v>
      </c>
      <c r="FD17" s="106">
        <f t="shared" si="19"/>
        <v>80.599999999999994</v>
      </c>
      <c r="FE17" s="100"/>
      <c r="FF17" s="100"/>
      <c r="FG17" s="100"/>
      <c r="FH17" s="100"/>
      <c r="FI17" s="105" t="s">
        <v>180</v>
      </c>
      <c r="FJ17" s="106">
        <f>IF(FJ7="-",NA(),FJ7)</f>
        <v>16</v>
      </c>
      <c r="FK17" s="106">
        <f t="shared" ref="FK17:FN17" si="20">IF(FK7="-",NA(),FK7)</f>
        <v>3.6</v>
      </c>
      <c r="FL17" s="106">
        <f t="shared" si="20"/>
        <v>3.4</v>
      </c>
      <c r="FM17" s="106">
        <f t="shared" si="20"/>
        <v>9.1999999999999993</v>
      </c>
      <c r="FN17" s="106">
        <f t="shared" si="20"/>
        <v>1.4</v>
      </c>
      <c r="FO17" s="100"/>
      <c r="FP17" s="100"/>
      <c r="FQ17" s="100"/>
      <c r="FR17" s="100"/>
      <c r="FS17" s="105" t="s">
        <v>180</v>
      </c>
      <c r="FT17" s="106">
        <f>IF(FT7="-",NA(),FT7)</f>
        <v>1694.1</v>
      </c>
      <c r="FU17" s="106">
        <f t="shared" ref="FU17:FX17" si="21">IF(FU7="-",NA(),FU7)</f>
        <v>855.3</v>
      </c>
      <c r="FV17" s="106">
        <f t="shared" si="21"/>
        <v>803.5</v>
      </c>
      <c r="FW17" s="106">
        <f t="shared" si="21"/>
        <v>762</v>
      </c>
      <c r="FX17" s="106">
        <f t="shared" si="21"/>
        <v>734.8</v>
      </c>
      <c r="FY17" s="100"/>
      <c r="FZ17" s="100"/>
      <c r="GA17" s="100"/>
      <c r="GB17" s="100"/>
      <c r="GC17" s="105" t="s">
        <v>180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181</v>
      </c>
      <c r="GN17" s="106">
        <f>IF(GN7="-",NA(),GN7)</f>
        <v>12.7</v>
      </c>
      <c r="GO17" s="106">
        <f t="shared" ref="GO17:GR17" si="23">IF(GO7="-",NA(),GO7)</f>
        <v>67.099999999999994</v>
      </c>
      <c r="GP17" s="106">
        <f t="shared" si="23"/>
        <v>65.099999999999994</v>
      </c>
      <c r="GQ17" s="106">
        <f t="shared" si="23"/>
        <v>65.5</v>
      </c>
      <c r="GR17" s="106">
        <f t="shared" si="23"/>
        <v>65.599999999999994</v>
      </c>
      <c r="GS17" s="100"/>
      <c r="GT17" s="100"/>
      <c r="GU17" s="100"/>
      <c r="GV17" s="100"/>
      <c r="GW17" s="100"/>
      <c r="GX17" s="105" t="s">
        <v>180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180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180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180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180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180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180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180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180</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180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181</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180</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180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180</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183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184</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184</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185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184</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184</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184</v>
      </c>
      <c r="DA18" s="106">
        <f>IF(DF7="-",NA(),DF7)</f>
        <v>32.4</v>
      </c>
      <c r="DB18" s="106">
        <f t="shared" ref="DB18:DE18" si="44">IF(DG7="-",NA(),DG7)</f>
        <v>36.4</v>
      </c>
      <c r="DC18" s="106">
        <f t="shared" si="44"/>
        <v>31.6</v>
      </c>
      <c r="DD18" s="106">
        <f t="shared" si="44"/>
        <v>31.6</v>
      </c>
      <c r="DE18" s="106">
        <f t="shared" si="44"/>
        <v>30.1</v>
      </c>
      <c r="DF18" s="100"/>
      <c r="DG18" s="100"/>
      <c r="DH18" s="100"/>
      <c r="DI18" s="100"/>
      <c r="DJ18" s="105" t="s">
        <v>184</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185</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184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184</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186</v>
      </c>
      <c r="EZ18" s="106">
        <f>IF(OR(NOT($EZ$8),FE7="-"),NA(),FE7)</f>
        <v>61.8</v>
      </c>
      <c r="FA18" s="106">
        <f>IF(OR(NOT($EZ$8),FF7="-"),NA(),FF7)</f>
        <v>61.6</v>
      </c>
      <c r="FB18" s="106">
        <f>IF(OR(NOT($EZ$8),FG7="-"),NA(),FG7)</f>
        <v>57.7</v>
      </c>
      <c r="FC18" s="106">
        <f>IF(OR(NOT($EZ$8),FH7="-"),NA(),FH7)</f>
        <v>57.6</v>
      </c>
      <c r="FD18" s="106">
        <f>IF(OR(NOT($EZ$8),FI7="-"),NA(),FI7)</f>
        <v>60.4</v>
      </c>
      <c r="FE18" s="100"/>
      <c r="FF18" s="100"/>
      <c r="FG18" s="100"/>
      <c r="FH18" s="100"/>
      <c r="FI18" s="105" t="s">
        <v>184</v>
      </c>
      <c r="FJ18" s="106">
        <f>IF(OR(NOT($FJ$8),FO7="-"),NA(),FO7)</f>
        <v>8.6999999999999993</v>
      </c>
      <c r="FK18" s="106">
        <f>IF(OR(NOT($FJ$8),FP7="-"),NA(),FP7)</f>
        <v>6.4</v>
      </c>
      <c r="FL18" s="106">
        <f>IF(OR(NOT($FJ$8),FQ7="-"),NA(),FQ7)</f>
        <v>5.4</v>
      </c>
      <c r="FM18" s="106">
        <f>IF(OR(NOT($FJ$8),FR7="-"),NA(),FR7)</f>
        <v>8.6999999999999993</v>
      </c>
      <c r="FN18" s="106">
        <f>IF(OR(NOT($FJ$8),FS7="-"),NA(),FS7)</f>
        <v>16.5</v>
      </c>
      <c r="FO18" s="100"/>
      <c r="FP18" s="100"/>
      <c r="FQ18" s="100"/>
      <c r="FR18" s="100"/>
      <c r="FS18" s="105" t="s">
        <v>184</v>
      </c>
      <c r="FT18" s="106">
        <f>IF(OR(NOT($FT$8),FY7="-"),NA(),FY7)</f>
        <v>351.4</v>
      </c>
      <c r="FU18" s="106">
        <f>IF(OR(NOT($FT$8),FZ7="-"),NA(),FZ7)</f>
        <v>390.3</v>
      </c>
      <c r="FV18" s="106">
        <f>IF(OR(NOT($FT$8),GA7="-"),NA(),GA7)</f>
        <v>394.9</v>
      </c>
      <c r="FW18" s="106">
        <f>IF(OR(NOT($FT$8),GB7="-"),NA(),GB7)</f>
        <v>375</v>
      </c>
      <c r="FX18" s="106">
        <f>IF(OR(NOT($FT$8),GC7="-"),NA(),GC7)</f>
        <v>314.5</v>
      </c>
      <c r="FY18" s="100"/>
      <c r="FZ18" s="100"/>
      <c r="GA18" s="100"/>
      <c r="GB18" s="100"/>
      <c r="GC18" s="105" t="s">
        <v>184</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184</v>
      </c>
      <c r="GN18" s="106">
        <f>IF(OR(NOT($GN$8),GS7="-"),NA(),GS7)</f>
        <v>80.599999999999994</v>
      </c>
      <c r="GO18" s="106">
        <f>IF(OR(NOT($GN$8),GT7="-"),NA(),GT7)</f>
        <v>85.6</v>
      </c>
      <c r="GP18" s="106">
        <f>IF(OR(NOT($GN$8),GU7="-"),NA(),GU7)</f>
        <v>92</v>
      </c>
      <c r="GQ18" s="106">
        <f>IF(OR(NOT($GN$8),GV7="-"),NA(),GV7)</f>
        <v>94.7</v>
      </c>
      <c r="GR18" s="106">
        <f>IF(OR(NOT($GN$8),GW7="-"),NA(),GW7)</f>
        <v>96</v>
      </c>
      <c r="GS18" s="100"/>
      <c r="GT18" s="100"/>
      <c r="GU18" s="100"/>
      <c r="GV18" s="100"/>
      <c r="GW18" s="100"/>
      <c r="GX18" s="105" t="s">
        <v>184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185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184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184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184</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184</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184</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184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184</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188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167</v>
      </c>
      <c r="AY19" s="106">
        <f>$BI$7</f>
        <v>100</v>
      </c>
      <c r="AZ19" s="106">
        <f t="shared" ref="AZ19:BC19" si="49">$BI$7</f>
        <v>100</v>
      </c>
      <c r="BA19" s="106">
        <f t="shared" si="49"/>
        <v>100</v>
      </c>
      <c r="BB19" s="106">
        <f t="shared" si="49"/>
        <v>100</v>
      </c>
      <c r="BC19" s="106">
        <f t="shared" si="49"/>
        <v>100</v>
      </c>
      <c r="BD19" s="100"/>
      <c r="BE19" s="100"/>
      <c r="BF19" s="100"/>
      <c r="BG19" s="100"/>
      <c r="BH19" s="100"/>
      <c r="BI19" s="108" t="s">
        <v>167</v>
      </c>
      <c r="BJ19" s="106">
        <f>$BT$7</f>
        <v>100</v>
      </c>
      <c r="BK19" s="106">
        <f>$BT$7</f>
        <v>100</v>
      </c>
      <c r="BL19" s="106">
        <f>$BT$7</f>
        <v>100</v>
      </c>
      <c r="BM19" s="106">
        <f>$BT$7</f>
        <v>100</v>
      </c>
      <c r="BN19" s="106">
        <f>$BT$7</f>
        <v>100</v>
      </c>
      <c r="BO19" s="100"/>
      <c r="BP19" s="100"/>
      <c r="BQ19" s="100"/>
      <c r="BR19" s="100"/>
      <c r="BS19" s="100"/>
      <c r="BT19" s="108" t="s">
        <v>167</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189</v>
      </c>
      <c r="C20" s="196"/>
      <c r="D20" s="100"/>
    </row>
    <row r="21" spans="1:374" x14ac:dyDescent="0.15">
      <c r="A21" s="97">
        <f t="shared" si="7"/>
        <v>7</v>
      </c>
      <c r="B21" s="196" t="s">
        <v>190</v>
      </c>
      <c r="C21" s="196"/>
      <c r="D21" s="100"/>
    </row>
    <row r="22" spans="1:374" x14ac:dyDescent="0.15">
      <c r="A22" s="97">
        <f t="shared" si="7"/>
        <v>8</v>
      </c>
      <c r="B22" s="196" t="s">
        <v>191</v>
      </c>
      <c r="C22" s="196"/>
      <c r="D22" s="100"/>
      <c r="E22" s="198" t="s">
        <v>192</v>
      </c>
      <c r="F22" s="199"/>
      <c r="G22" s="199"/>
      <c r="H22" s="199"/>
      <c r="I22" s="200"/>
    </row>
    <row r="23" spans="1:374" x14ac:dyDescent="0.15">
      <c r="A23" s="97">
        <f t="shared" si="7"/>
        <v>9</v>
      </c>
      <c r="B23" s="196" t="s">
        <v>193</v>
      </c>
      <c r="C23" s="196"/>
      <c r="D23" s="100"/>
      <c r="E23" s="201"/>
      <c r="F23" s="202"/>
      <c r="G23" s="202"/>
      <c r="H23" s="202"/>
      <c r="I23" s="203"/>
    </row>
    <row r="24" spans="1:374" x14ac:dyDescent="0.15">
      <c r="A24" s="97">
        <f t="shared" si="7"/>
        <v>10</v>
      </c>
      <c r="B24" s="196" t="s">
        <v>194</v>
      </c>
      <c r="C24" s="196"/>
      <c r="D24" s="100"/>
      <c r="E24" s="201"/>
      <c r="F24" s="202"/>
      <c r="G24" s="202"/>
      <c r="H24" s="202"/>
      <c r="I24" s="203"/>
    </row>
    <row r="25" spans="1:374" x14ac:dyDescent="0.15">
      <c r="A25" s="97">
        <f t="shared" si="7"/>
        <v>11</v>
      </c>
      <c r="B25" s="196" t="s">
        <v>195</v>
      </c>
      <c r="C25" s="196"/>
      <c r="D25" s="100"/>
      <c r="E25" s="201"/>
      <c r="F25" s="202"/>
      <c r="G25" s="202"/>
      <c r="H25" s="202"/>
      <c r="I25" s="203"/>
    </row>
    <row r="26" spans="1:374" x14ac:dyDescent="0.15">
      <c r="A26" s="97">
        <f t="shared" si="7"/>
        <v>12</v>
      </c>
      <c r="B26" s="196" t="s">
        <v>196</v>
      </c>
      <c r="C26" s="196"/>
      <c r="D26" s="100"/>
      <c r="E26" s="201"/>
      <c r="F26" s="202"/>
      <c r="G26" s="202"/>
      <c r="H26" s="202"/>
      <c r="I26" s="203"/>
    </row>
    <row r="27" spans="1:374" x14ac:dyDescent="0.15">
      <c r="A27" s="97">
        <f t="shared" si="7"/>
        <v>13</v>
      </c>
      <c r="B27" s="196" t="s">
        <v>197</v>
      </c>
      <c r="C27" s="196"/>
      <c r="D27" s="100"/>
      <c r="E27" s="201"/>
      <c r="F27" s="202"/>
      <c r="G27" s="202"/>
      <c r="H27" s="202"/>
      <c r="I27" s="203"/>
    </row>
    <row r="28" spans="1:374" x14ac:dyDescent="0.15">
      <c r="A28" s="97">
        <f t="shared" si="7"/>
        <v>14</v>
      </c>
      <c r="B28" s="196" t="s">
        <v>198</v>
      </c>
      <c r="C28" s="196"/>
      <c r="D28" s="100"/>
      <c r="E28" s="201"/>
      <c r="F28" s="202"/>
      <c r="G28" s="202"/>
      <c r="H28" s="202"/>
      <c r="I28" s="203"/>
    </row>
    <row r="29" spans="1:374" x14ac:dyDescent="0.15">
      <c r="A29" s="97">
        <f t="shared" si="7"/>
        <v>15</v>
      </c>
      <c r="B29" s="196" t="s">
        <v>199</v>
      </c>
      <c r="C29" s="196"/>
      <c r="D29" s="100"/>
      <c r="E29" s="201"/>
      <c r="F29" s="202"/>
      <c r="G29" s="202"/>
      <c r="H29" s="202"/>
      <c r="I29" s="203"/>
    </row>
    <row r="30" spans="1:374" x14ac:dyDescent="0.15">
      <c r="A30" s="97">
        <f t="shared" si="7"/>
        <v>16</v>
      </c>
      <c r="B30" s="196" t="s">
        <v>200</v>
      </c>
      <c r="C30" s="196"/>
      <c r="D30" s="100"/>
      <c r="E30" s="201"/>
      <c r="F30" s="202"/>
      <c r="G30" s="202"/>
      <c r="H30" s="202"/>
      <c r="I30" s="203"/>
    </row>
    <row r="31" spans="1:374" x14ac:dyDescent="0.15">
      <c r="A31" s="97">
        <f t="shared" si="7"/>
        <v>17</v>
      </c>
      <c r="B31" s="196" t="s">
        <v>201</v>
      </c>
      <c r="C31" s="196"/>
      <c r="D31" s="100"/>
      <c r="E31" s="201"/>
      <c r="F31" s="202"/>
      <c r="G31" s="202"/>
      <c r="H31" s="202"/>
      <c r="I31" s="203"/>
    </row>
    <row r="32" spans="1:374" x14ac:dyDescent="0.15">
      <c r="A32" s="97">
        <f t="shared" si="7"/>
        <v>18</v>
      </c>
      <c r="B32" s="196" t="s">
        <v>202</v>
      </c>
      <c r="C32" s="196"/>
      <c r="D32" s="100"/>
      <c r="E32" s="201"/>
      <c r="F32" s="202"/>
      <c r="G32" s="202"/>
      <c r="H32" s="202"/>
      <c r="I32" s="203"/>
    </row>
    <row r="33" spans="1:16" x14ac:dyDescent="0.15">
      <c r="A33" s="97">
        <f t="shared" si="7"/>
        <v>19</v>
      </c>
      <c r="B33" s="196" t="s">
        <v>203</v>
      </c>
      <c r="C33" s="196"/>
      <c r="D33" s="100"/>
      <c r="E33" s="201"/>
      <c r="F33" s="202"/>
      <c r="G33" s="202"/>
      <c r="H33" s="202"/>
      <c r="I33" s="203"/>
    </row>
    <row r="34" spans="1:16" x14ac:dyDescent="0.15">
      <c r="A34" s="97">
        <f t="shared" si="7"/>
        <v>20</v>
      </c>
      <c r="B34" s="196" t="s">
        <v>204</v>
      </c>
      <c r="C34" s="196"/>
      <c r="D34" s="100"/>
      <c r="E34" s="201"/>
      <c r="F34" s="202"/>
      <c r="G34" s="202"/>
      <c r="H34" s="202"/>
      <c r="I34" s="203"/>
    </row>
    <row r="35" spans="1:16" ht="25.5" customHeight="1" x14ac:dyDescent="0.15">
      <c r="E35" s="204"/>
      <c r="F35" s="205"/>
      <c r="G35" s="205"/>
      <c r="H35" s="205"/>
      <c r="I35" s="206"/>
    </row>
    <row r="36" spans="1:16" x14ac:dyDescent="0.15">
      <c r="A36" t="s">
        <v>205</v>
      </c>
      <c r="B36" t="s">
        <v>206</v>
      </c>
    </row>
    <row r="37" spans="1:16" x14ac:dyDescent="0.15">
      <c r="A37" t="s">
        <v>207</v>
      </c>
      <c r="B37" t="s">
        <v>208</v>
      </c>
      <c r="L37" s="198" t="s">
        <v>192</v>
      </c>
      <c r="M37" s="199"/>
      <c r="N37" s="199"/>
      <c r="O37" s="199"/>
      <c r="P37" s="200"/>
    </row>
    <row r="38" spans="1:16" x14ac:dyDescent="0.15">
      <c r="A38" t="s">
        <v>209</v>
      </c>
      <c r="B38" t="s">
        <v>210</v>
      </c>
      <c r="L38" s="201"/>
      <c r="M38" s="202"/>
      <c r="N38" s="202"/>
      <c r="O38" s="202"/>
      <c r="P38" s="203"/>
    </row>
    <row r="39" spans="1:16" x14ac:dyDescent="0.15">
      <c r="A39" t="s">
        <v>211</v>
      </c>
      <c r="B39" t="s">
        <v>212</v>
      </c>
      <c r="L39" s="201"/>
      <c r="M39" s="202"/>
      <c r="N39" s="202"/>
      <c r="O39" s="202"/>
      <c r="P39" s="203"/>
    </row>
    <row r="40" spans="1:16" x14ac:dyDescent="0.15">
      <c r="A40" t="s">
        <v>213</v>
      </c>
      <c r="B40" t="s">
        <v>214</v>
      </c>
      <c r="L40" s="201"/>
      <c r="M40" s="202"/>
      <c r="N40" s="202"/>
      <c r="O40" s="202"/>
      <c r="P40" s="203"/>
    </row>
    <row r="41" spans="1:16" x14ac:dyDescent="0.15">
      <c r="A41" t="s">
        <v>215</v>
      </c>
      <c r="B41" t="s">
        <v>216</v>
      </c>
      <c r="L41" s="201"/>
      <c r="M41" s="202"/>
      <c r="N41" s="202"/>
      <c r="O41" s="202"/>
      <c r="P41" s="203"/>
    </row>
    <row r="42" spans="1:16" x14ac:dyDescent="0.15">
      <c r="A42" t="s">
        <v>217</v>
      </c>
      <c r="B42" t="s">
        <v>218</v>
      </c>
      <c r="L42" s="201"/>
      <c r="M42" s="202"/>
      <c r="N42" s="202"/>
      <c r="O42" s="202"/>
      <c r="P42" s="203"/>
    </row>
    <row r="43" spans="1:16" x14ac:dyDescent="0.15">
      <c r="A43" t="s">
        <v>219</v>
      </c>
      <c r="B43" t="s">
        <v>220</v>
      </c>
      <c r="L43" s="201"/>
      <c r="M43" s="202"/>
      <c r="N43" s="202"/>
      <c r="O43" s="202"/>
      <c r="P43" s="203"/>
    </row>
    <row r="44" spans="1:16" x14ac:dyDescent="0.15">
      <c r="A44" t="s">
        <v>221</v>
      </c>
      <c r="B44" t="s">
        <v>222</v>
      </c>
      <c r="L44" s="201"/>
      <c r="M44" s="202"/>
      <c r="N44" s="202"/>
      <c r="O44" s="202"/>
      <c r="P44" s="203"/>
    </row>
    <row r="45" spans="1:16" x14ac:dyDescent="0.15">
      <c r="A45" t="s">
        <v>223</v>
      </c>
      <c r="B45" t="s">
        <v>224</v>
      </c>
      <c r="L45" s="201"/>
      <c r="M45" s="202"/>
      <c r="N45" s="202"/>
      <c r="O45" s="202"/>
      <c r="P45" s="203"/>
    </row>
    <row r="46" spans="1:16" x14ac:dyDescent="0.15">
      <c r="A46" t="s">
        <v>225</v>
      </c>
      <c r="B46" t="s">
        <v>226</v>
      </c>
      <c r="L46" s="201"/>
      <c r="M46" s="202"/>
      <c r="N46" s="202"/>
      <c r="O46" s="202"/>
      <c r="P46" s="203"/>
    </row>
    <row r="47" spans="1:16" x14ac:dyDescent="0.15">
      <c r="A47" t="s">
        <v>227</v>
      </c>
      <c r="B47" t="s">
        <v>228</v>
      </c>
      <c r="L47" s="201"/>
      <c r="M47" s="202"/>
      <c r="N47" s="202"/>
      <c r="O47" s="202"/>
      <c r="P47" s="203"/>
    </row>
    <row r="48" spans="1:16" x14ac:dyDescent="0.15">
      <c r="A48" t="s">
        <v>229</v>
      </c>
      <c r="B48" t="s">
        <v>230</v>
      </c>
      <c r="L48" s="201"/>
      <c r="M48" s="202"/>
      <c r="N48" s="202"/>
      <c r="O48" s="202"/>
      <c r="P48" s="203"/>
    </row>
    <row r="49" spans="1:16" x14ac:dyDescent="0.15">
      <c r="A49" t="s">
        <v>231</v>
      </c>
      <c r="B49" t="s">
        <v>232</v>
      </c>
      <c r="L49" s="201"/>
      <c r="M49" s="202"/>
      <c r="N49" s="202"/>
      <c r="O49" s="202"/>
      <c r="P49" s="203"/>
    </row>
    <row r="50" spans="1:16" ht="26.25" customHeight="1" x14ac:dyDescent="0.15">
      <c r="A50" t="s">
        <v>233</v>
      </c>
      <c r="B50" t="s">
        <v>234</v>
      </c>
      <c r="L50" s="204"/>
      <c r="M50" s="205"/>
      <c r="N50" s="205"/>
      <c r="O50" s="205"/>
      <c r="P50" s="206"/>
    </row>
    <row r="51" spans="1:16" x14ac:dyDescent="0.15">
      <c r="A51" t="s">
        <v>235</v>
      </c>
      <c r="B51" t="s">
        <v>236</v>
      </c>
    </row>
    <row r="52" spans="1:16" x14ac:dyDescent="0.15">
      <c r="A52" t="s">
        <v>237</v>
      </c>
      <c r="B52" t="s">
        <v>238</v>
      </c>
    </row>
    <row r="53" spans="1:16" x14ac:dyDescent="0.15">
      <c r="A53" t="s">
        <v>239</v>
      </c>
      <c r="B53" t="s">
        <v>240</v>
      </c>
    </row>
    <row r="54" spans="1:16" x14ac:dyDescent="0.15">
      <c r="A54" t="s">
        <v>241</v>
      </c>
      <c r="B54" t="s">
        <v>242</v>
      </c>
    </row>
    <row r="55" spans="1:16" x14ac:dyDescent="0.15">
      <c r="A55" t="s">
        <v>243</v>
      </c>
      <c r="B55" t="s">
        <v>244</v>
      </c>
    </row>
    <row r="56" spans="1:16" x14ac:dyDescent="0.15">
      <c r="A56" t="s">
        <v>245</v>
      </c>
      <c r="B56" t="s">
        <v>246</v>
      </c>
    </row>
    <row r="57" spans="1:16" x14ac:dyDescent="0.15">
      <c r="A57" t="s">
        <v>247</v>
      </c>
      <c r="B57" t="s">
        <v>248</v>
      </c>
    </row>
    <row r="58" spans="1:16" x14ac:dyDescent="0.15">
      <c r="A58" t="s">
        <v>249</v>
      </c>
      <c r="B58" t="s">
        <v>250</v>
      </c>
    </row>
    <row r="59" spans="1:16" x14ac:dyDescent="0.15">
      <c r="A59" t="s">
        <v>251</v>
      </c>
      <c r="B59" t="s">
        <v>252</v>
      </c>
    </row>
    <row r="60" spans="1:16" x14ac:dyDescent="0.15">
      <c r="A60" t="s">
        <v>253</v>
      </c>
      <c r="B60" t="s">
        <v>254</v>
      </c>
    </row>
    <row r="61" spans="1:16" x14ac:dyDescent="0.15">
      <c r="A61" t="s">
        <v>255</v>
      </c>
      <c r="B61" t="s">
        <v>256</v>
      </c>
    </row>
    <row r="62" spans="1:16" x14ac:dyDescent="0.15">
      <c r="A62" t="s">
        <v>257</v>
      </c>
      <c r="B62" t="s">
        <v>258</v>
      </c>
    </row>
    <row r="63" spans="1:16" x14ac:dyDescent="0.15">
      <c r="A63" t="s">
        <v>259</v>
      </c>
      <c r="B63" t="s">
        <v>260</v>
      </c>
    </row>
    <row r="64" spans="1:16" x14ac:dyDescent="0.15">
      <c r="A64" t="s">
        <v>261</v>
      </c>
      <c r="B64" t="s">
        <v>262</v>
      </c>
    </row>
    <row r="65" spans="1:2" x14ac:dyDescent="0.15">
      <c r="A65" t="s">
        <v>263</v>
      </c>
      <c r="B65" t="s">
        <v>264</v>
      </c>
    </row>
    <row r="66" spans="1:2" x14ac:dyDescent="0.15">
      <c r="A66" t="s">
        <v>265</v>
      </c>
      <c r="B66" t="s">
        <v>266</v>
      </c>
    </row>
    <row r="67" spans="1:2" x14ac:dyDescent="0.15">
      <c r="A67" t="s">
        <v>267</v>
      </c>
      <c r="B67" t="s">
        <v>266</v>
      </c>
    </row>
    <row r="68" spans="1:2" x14ac:dyDescent="0.15">
      <c r="A68" t="s">
        <v>268</v>
      </c>
      <c r="B68" t="s">
        <v>266</v>
      </c>
    </row>
    <row r="69" spans="1:2" x14ac:dyDescent="0.15">
      <c r="A69" t="s">
        <v>269</v>
      </c>
      <c r="B69" t="s">
        <v>266</v>
      </c>
    </row>
    <row r="70" spans="1:2" x14ac:dyDescent="0.15">
      <c r="A70" t="s">
        <v>270</v>
      </c>
      <c r="B70" t="s">
        <v>266</v>
      </c>
    </row>
    <row r="71" spans="1:2" x14ac:dyDescent="0.15">
      <c r="A71" t="s">
        <v>271</v>
      </c>
      <c r="B71" t="s">
        <v>266</v>
      </c>
    </row>
    <row r="72" spans="1:2" x14ac:dyDescent="0.15">
      <c r="A72" t="s">
        <v>272</v>
      </c>
      <c r="B72" t="s">
        <v>266</v>
      </c>
    </row>
    <row r="73" spans="1:2" x14ac:dyDescent="0.15">
      <c r="A73" t="s">
        <v>273</v>
      </c>
      <c r="B73" t="s">
        <v>266</v>
      </c>
    </row>
    <row r="74" spans="1:2" x14ac:dyDescent="0.15">
      <c r="A74" t="s">
        <v>274</v>
      </c>
      <c r="B74" t="s">
        <v>266</v>
      </c>
    </row>
    <row r="75" spans="1:2" x14ac:dyDescent="0.15">
      <c r="A75" t="s">
        <v>275</v>
      </c>
      <c r="B75" t="s">
        <v>266</v>
      </c>
    </row>
    <row r="76" spans="1:2" x14ac:dyDescent="0.15">
      <c r="A76" t="s">
        <v>276</v>
      </c>
      <c r="B76" t="s">
        <v>266</v>
      </c>
    </row>
    <row r="77" spans="1:2" x14ac:dyDescent="0.15">
      <c r="A77" t="s">
        <v>277</v>
      </c>
      <c r="B77" t="s">
        <v>266</v>
      </c>
    </row>
    <row r="78" spans="1:2" x14ac:dyDescent="0.15">
      <c r="A78" t="s">
        <v>278</v>
      </c>
      <c r="B78" t="s">
        <v>266</v>
      </c>
    </row>
    <row r="79" spans="1:2" x14ac:dyDescent="0.15">
      <c r="A79" t="s">
        <v>279</v>
      </c>
      <c r="B79" t="s">
        <v>266</v>
      </c>
    </row>
    <row r="80" spans="1:2" x14ac:dyDescent="0.15">
      <c r="A80" t="s">
        <v>280</v>
      </c>
      <c r="B80" t="s">
        <v>266</v>
      </c>
    </row>
    <row r="81" spans="1:2" x14ac:dyDescent="0.15">
      <c r="A81" t="s">
        <v>281</v>
      </c>
      <c r="B81" t="s">
        <v>266</v>
      </c>
    </row>
    <row r="82" spans="1:2" x14ac:dyDescent="0.15">
      <c r="A82" t="s">
        <v>282</v>
      </c>
      <c r="B82" t="s">
        <v>266</v>
      </c>
    </row>
    <row r="83" spans="1:2" x14ac:dyDescent="0.15">
      <c r="A83" t="s">
        <v>283</v>
      </c>
      <c r="B83" t="s">
        <v>266</v>
      </c>
    </row>
    <row r="84" spans="1:2" x14ac:dyDescent="0.15">
      <c r="A84" t="s">
        <v>284</v>
      </c>
      <c r="B84" t="s">
        <v>266</v>
      </c>
    </row>
    <row r="85" spans="1:2" x14ac:dyDescent="0.15">
      <c r="A85" t="s">
        <v>285</v>
      </c>
      <c r="B85" t="s">
        <v>266</v>
      </c>
    </row>
    <row r="86" spans="1:2" x14ac:dyDescent="0.15">
      <c r="A86" t="s">
        <v>286</v>
      </c>
      <c r="B86" t="s">
        <v>287</v>
      </c>
    </row>
    <row r="87" spans="1:2" x14ac:dyDescent="0.15">
      <c r="A87" t="s">
        <v>288</v>
      </c>
      <c r="B87" t="s">
        <v>287</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2021-02-16T02:50:12Z</cp:lastPrinted>
  <dcterms:created xsi:type="dcterms:W3CDTF">2020-12-15T03:37:37Z</dcterms:created>
  <dcterms:modified xsi:type="dcterms:W3CDTF">2021-02-16T02:50:20Z</dcterms:modified>
  <cp:category/>
</cp:coreProperties>
</file>