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2年度（令和元年度決算値）\02経営比較分析表分析欄作成\02下水（公共・特環）\"/>
    </mc:Choice>
  </mc:AlternateContent>
  <xr:revisionPtr revIDLastSave="0" documentId="13_ncr:1_{85978817-5B2D-431B-83C5-E3ADA5E04E53}" xr6:coauthVersionLast="43" xr6:coauthVersionMax="43" xr10:uidLastSave="{00000000-0000-0000-0000-000000000000}"/>
  <workbookProtection workbookAlgorithmName="SHA-512" workbookHashValue="jIyUhJWsN3ZohMCP5Crj7rJDMLmE9BJBOXT6+GaEzM6ofy6a/tTIbUEt0Msa1hiR+9kzumqU6wlkkB4ApQNlnw==" workbookSaltValue="1fO99VtSqEgLoDOwmAKYU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W10" i="4"/>
  <c r="BB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<sst xmlns="http://schemas.openxmlformats.org/spreadsheetml/2006/main" count="236" uniqueCount="122">
  <si>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</si>
  <si>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</si>
  <si>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</si>
  <si>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</si>
  <si>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</si>
  <si>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</si>
  <si>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</si>
  <si>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</si>
  <si>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</si>
  <si>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</si>
  <si>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</si>
  <si>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</si>
  <si>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</si>
  <si>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</si>
  <si>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</si>
  <si>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</si>
  <si>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</si>
  <si>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</si>
  <si>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</si>
  <si>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</si>
  <si>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</si>
  <si>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</si>
  <si>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</si>
  <si>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</si>
  <si>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</si>
  <si>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</si>
  <si>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</si>
  <si>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</si>
  <si>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</si>
  <si>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</si>
  <si>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</si>
  <si>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</si>
  <si>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</si>
  <si>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</si>
  <si>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</si>
  <si>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</si>
  <si>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</si>
  <si>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</si>
  <si>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</si>
  <si>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</si>
  <si>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</si>
  <si>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</si>
  <si>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</si>
  <si>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</si>
  <si>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</si>
  <si>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</si>
  <si>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</si>
  <si>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</si>
  <si>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</si>
  <si>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</si>
  <si>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</si>
  <si>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</si>
  <si>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</si>
  <si>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</si>
  <si>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</si>
  <si>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</si>
  <si>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</si>
  <si>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</si>
  <si>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</si>
  <si>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</si>
  <si>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</si>
  <si>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</si>
  <si>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</si>
  <si>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</si>
  <si>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</si>
  <si>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</si>
  <si>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</si>
  <si>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</si>
  <si>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</si>
  <si>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</si>
  <si>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</si>
  <si>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</si>
  <si>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</si>
  <si>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</si>
  <si>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</si>
  <si>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</si>
  <si>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</si>
  <si>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</si>
  <si>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</si>
  <si>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</si>
  <si>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</si>
  <si>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</si>
  <si>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</si>
  <si>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</si>
  <si>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</si>
  <si>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</si>
  <si>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</si>
  <si>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</si>
  <si>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</si>
  <si>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</si>
  <si>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</si>
  <si>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</si>
  <si>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</si>
  <si>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</si>
  <si>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</si>
  <si>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</si>
  <si>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</si>
  <si>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</si>
  <si>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</si>
  <si>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</si>
  <si>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</si>
  <si>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</si>
  <si>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</si>
  <si>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</si>
  <si>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</si>
  <si>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</si>
  <si>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</si>
  <si>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</si>
  <si>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</si>
  <si>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</si>
  <si>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</si>
  <si>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</si>
  <si>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</si>
  <si>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</si>
  <si>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</si>
  <si>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</si>
  <si>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</si>
  <si>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</si>
  <si>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</si>
  <si>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③管渠改善率
　令和元年度末現在、供用開始から10年を経過している。現在のところ、法定耐用年数50年を経過した管渠はないため、更新の必要性は低い。</t>
    <rPh sb="8" eb="10">
      <t>レイワ</t>
    </rPh>
    <rPh sb="10" eb="11">
      <t>ガン</t>
    </rPh>
    <phoneticPr fontId="4"/>
  </si>
  <si>
    <t>　当市の公共下水道事業は、供用開始後10年を経過したが、現在も第2次整備計画期間の最中であるため、施設利用率や水洗化率は類似団体平均を下回っている。
　収益的収支比率や企業債残高対事業費規模比率の数値が類似団体平均を上回っているが、これは一般会計からの繰入金に依存した結果である。令和2年度から地方公営企業法による会計処理に移行しており、接続率の向上や経費節減など、経営基盤の強化に努めていく必要がある。</t>
    <rPh sb="157" eb="159">
      <t>カイケイ</t>
    </rPh>
    <rPh sb="159" eb="161">
      <t>ショリ</t>
    </rPh>
    <rPh sb="162" eb="164">
      <t>イコウ</t>
    </rPh>
    <phoneticPr fontId="4"/>
  </si>
  <si>
    <t>①収益的収支比率
　営業外収益である一般会計からの繰入金について、平成29年度からの収益的収支に係る配分の見直しにより、繰入増としたことから、ほぼ100％となっている。
④企業債残高対事業規模比率
　平成29年度から企業債残高のうち一般会計が負担すべき額の算定方法を見直したことより、繰入増としたことから数値が大幅に改善している。
⑤経費回収率
　平成29年度以降、維持管理費が増加しており、回収率は低下傾向にある。
⑥汚水処理原価
　令和元年度は公営企業会計への移行による事務処理により、維持管理費が減少したため、原価が低下している。
⑦施設利用率
　下水道への接続人口の増加に伴い処理水量が増加しているため、利用率は上昇傾向にある。
⑧水洗化率
　下水道への接続人口の増加に伴い水洗化率は上昇傾向となっているが、高齢化の影響等もあり類似団体平均を下回っている。</t>
    <rPh sb="191" eb="193">
      <t>ゾウカ</t>
    </rPh>
    <rPh sb="204" eb="206">
      <t>ケイコウ</t>
    </rPh>
    <rPh sb="224" eb="226">
      <t>レイワ</t>
    </rPh>
    <rPh sb="226" eb="228">
      <t>ガンネン</t>
    </rPh>
    <rPh sb="228" eb="229">
      <t>ド</t>
    </rPh>
    <rPh sb="230" eb="232">
      <t>コウエイ</t>
    </rPh>
    <rPh sb="232" eb="234">
      <t>キギョウ</t>
    </rPh>
    <rPh sb="234" eb="236">
      <t>カイケイ</t>
    </rPh>
    <rPh sb="238" eb="240">
      <t>イコウ</t>
    </rPh>
    <rPh sb="251" eb="253">
      <t>イジ</t>
    </rPh>
    <rPh sb="267" eb="269">
      <t>テイカ</t>
    </rPh>
    <rPh sb="316" eb="318">
      <t>ケイコウ</t>
    </rPh>
    <rPh sb="353" eb="35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</si>
</sst>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4C-4E36-B664-A22673EACFE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0.56999999999999995</c:v>
                </c:pt>
                <c:pt idx="4" formatCode="#,##0.00;&quot;△&quot;#,##0.00">
                  <c:v>0</c:v>
                </c:pt>
              </c:numCache>
            </c:numRef>
          </c:val>
          <c:smooth val="0"/>
          <c:extLst>
            <c:ext xmlns:c16="http://schemas.microsoft.com/office/drawing/2014/chart" uri="{C3380CC4-5D6E-409C-BE32-E72D297353CC}">
              <c16:uniqueId val="{00000001-424C-4E36-B664-A22673EACFE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19.440000000000001</c:v>
                </c:pt>
                <c:pt idx="1">
                  <c:v>24.84</c:v>
                </c:pt>
                <c:pt idx="2">
                  <c:v>27.77</c:v>
                </c:pt>
                <c:pt idx="3">
                  <c:v>31.21</c:v>
                </c:pt>
                <c:pt idx="4">
                  <c:v>33.950000000000003</c:v>
                </c:pt>
              </c:numCache>
            </c:numRef>
          </c:val>
          <c:extLst>
            <c:ext xmlns:c16="http://schemas.microsoft.com/office/drawing/2014/chart" uri="{C3380CC4-5D6E-409C-BE32-E72D297353CC}">
              <c16:uniqueId val="{00000000-8BE6-4C49-BAEE-67C00EAD4D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36.97</c:v>
                </c:pt>
                <c:pt idx="4">
                  <c:v>39.51</c:v>
                </c:pt>
              </c:numCache>
            </c:numRef>
          </c:val>
          <c:smooth val="0"/>
          <c:extLst>
            <c:ext xmlns:c16="http://schemas.microsoft.com/office/drawing/2014/chart" uri="{C3380CC4-5D6E-409C-BE32-E72D297353CC}">
              <c16:uniqueId val="{00000001-8BE6-4C49-BAEE-67C00EAD4D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47.18</c:v>
                </c:pt>
                <c:pt idx="1">
                  <c:v>50.2</c:v>
                </c:pt>
                <c:pt idx="2">
                  <c:v>53.14</c:v>
                </c:pt>
                <c:pt idx="3">
                  <c:v>54.91</c:v>
                </c:pt>
                <c:pt idx="4">
                  <c:v>52.56</c:v>
                </c:pt>
              </c:numCache>
            </c:numRef>
          </c:val>
          <c:extLst>
            <c:ext xmlns:c16="http://schemas.microsoft.com/office/drawing/2014/chart" uri="{C3380CC4-5D6E-409C-BE32-E72D297353CC}">
              <c16:uniqueId val="{00000000-4DA1-4AEE-9A56-1598A7AD4E7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67.12</c:v>
                </c:pt>
                <c:pt idx="4">
                  <c:v>61.03</c:v>
                </c:pt>
              </c:numCache>
            </c:numRef>
          </c:val>
          <c:smooth val="0"/>
          <c:extLst>
            <c:ext xmlns:c16="http://schemas.microsoft.com/office/drawing/2014/chart" uri="{C3380CC4-5D6E-409C-BE32-E72D297353CC}">
              <c16:uniqueId val="{00000001-4DA1-4AEE-9A56-1598A7AD4E7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74.28</c:v>
                </c:pt>
                <c:pt idx="1">
                  <c:v>72.86</c:v>
                </c:pt>
                <c:pt idx="2">
                  <c:v>99.95</c:v>
                </c:pt>
                <c:pt idx="3">
                  <c:v>100.17</c:v>
                </c:pt>
                <c:pt idx="4">
                  <c:v>101.88</c:v>
                </c:pt>
              </c:numCache>
            </c:numRef>
          </c:val>
          <c:extLst>
            <c:ext xmlns:c16="http://schemas.microsoft.com/office/drawing/2014/chart" uri="{C3380CC4-5D6E-409C-BE32-E72D297353CC}">
              <c16:uniqueId val="{00000000-70D8-46D3-93D2-250A9EEAAC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D8-46D3-93D2-250A9EEAAC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E8-42A5-A0C1-18D25A66C94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E8-42A5-A0C1-18D25A66C94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E3-4937-B9F2-DF3E262690D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E3-4937-B9F2-DF3E262690D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72-4E54-8E49-FEDE718B0D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72-4E54-8E49-FEDE718B0D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1E-4645-BA26-5072352D124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1E-4645-BA26-5072352D124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3500.84</c:v>
                </c:pt>
                <c:pt idx="1">
                  <c:v>3260.76</c:v>
                </c:pt>
                <c:pt idx="2">
                  <c:v>24.36</c:v>
                </c:pt>
                <c:pt idx="3">
                  <c:v>33.14</c:v>
                </c:pt>
                <c:pt idx="4">
                  <c:v>90.09</c:v>
                </c:pt>
              </c:numCache>
            </c:numRef>
          </c:val>
          <c:extLst>
            <c:ext xmlns:c16="http://schemas.microsoft.com/office/drawing/2014/chart" uri="{C3380CC4-5D6E-409C-BE32-E72D297353CC}">
              <c16:uniqueId val="{00000000-2BEB-45FA-8935-CC3C4CC46E4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1689.65</c:v>
                </c:pt>
                <c:pt idx="4">
                  <c:v>808.77</c:v>
                </c:pt>
              </c:numCache>
            </c:numRef>
          </c:val>
          <c:smooth val="0"/>
          <c:extLst>
            <c:ext xmlns:c16="http://schemas.microsoft.com/office/drawing/2014/chart" uri="{C3380CC4-5D6E-409C-BE32-E72D297353CC}">
              <c16:uniqueId val="{00000001-2BEB-45FA-8935-CC3C4CC46E4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26.46</c:v>
                </c:pt>
                <c:pt idx="1">
                  <c:v>27.59</c:v>
                </c:pt>
                <c:pt idx="2">
                  <c:v>75.61</c:v>
                </c:pt>
                <c:pt idx="3">
                  <c:v>65.69</c:v>
                </c:pt>
                <c:pt idx="4">
                  <c:v>64</c:v>
                </c:pt>
              </c:numCache>
            </c:numRef>
          </c:val>
          <c:extLst>
            <c:ext xmlns:c16="http://schemas.microsoft.com/office/drawing/2014/chart" uri="{C3380CC4-5D6E-409C-BE32-E72D297353CC}">
              <c16:uniqueId val="{00000000-88E8-4F47-B552-B16CB12126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58.12</c:v>
                </c:pt>
                <c:pt idx="4">
                  <c:v>48.2</c:v>
                </c:pt>
              </c:numCache>
            </c:numRef>
          </c:val>
          <c:smooth val="0"/>
          <c:extLst>
            <c:ext xmlns:c16="http://schemas.microsoft.com/office/drawing/2014/chart" uri="{C3380CC4-5D6E-409C-BE32-E72D297353CC}">
              <c16:uniqueId val="{00000001-88E8-4F47-B552-B16CB12126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794.05</c:v>
                </c:pt>
                <c:pt idx="1">
                  <c:v>701.93</c:v>
                </c:pt>
                <c:pt idx="2">
                  <c:v>253.87</c:v>
                </c:pt>
                <c:pt idx="3">
                  <c:v>292.83</c:v>
                </c:pt>
                <c:pt idx="4">
                  <c:v>248.36</c:v>
                </c:pt>
              </c:numCache>
            </c:numRef>
          </c:val>
          <c:extLst>
            <c:ext xmlns:c16="http://schemas.microsoft.com/office/drawing/2014/chart" uri="{C3380CC4-5D6E-409C-BE32-E72D297353CC}">
              <c16:uniqueId val="{00000000-1FB1-4B37-910E-590FEF28B1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304.98</c:v>
                </c:pt>
                <c:pt idx="4">
                  <c:v>345.96</c:v>
                </c:pt>
              </c:numCache>
            </c:numRef>
          </c:val>
          <c:smooth val="0"/>
          <c:extLst>
            <c:ext xmlns:c16="http://schemas.microsoft.com/office/drawing/2014/chart" uri="{C3380CC4-5D6E-409C-BE32-E72D297353CC}">
              <c16:uniqueId val="{00000001-1FB1-4B37-910E-590FEF28B1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3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大田市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Cd3</v>
      </c>
      <c r="X8" s="78"/>
      <c r="Y8" s="78"/>
      <c r="Z8" s="78"/>
      <c r="AA8" s="78"/>
      <c r="AB8" s="78"/>
      <c r="AC8" s="78"/>
      <c r="AD8" s="79" t="str">
        <f>データ!$M$6</f>
        <v>非設置</v>
      </c>
      <c r="AE8" s="79"/>
      <c r="AF8" s="79"/>
      <c r="AG8" s="79"/>
      <c r="AH8" s="79"/>
      <c r="AI8" s="79"/>
      <c r="AJ8" s="79"/>
      <c r="AK8" s="3"/>
      <c r="AL8" s="75">
        <f>データ!S6</f>
        <v>34349</v>
      </c>
      <c r="AM8" s="75"/>
      <c r="AN8" s="75"/>
      <c r="AO8" s="75"/>
      <c r="AP8" s="75"/>
      <c r="AQ8" s="75"/>
      <c r="AR8" s="75"/>
      <c r="AS8" s="75"/>
      <c r="AT8" s="74">
        <f>データ!T6</f>
        <v>435.71</v>
      </c>
      <c r="AU8" s="74"/>
      <c r="AV8" s="74"/>
      <c r="AW8" s="74"/>
      <c r="AX8" s="74"/>
      <c r="AY8" s="74"/>
      <c r="AZ8" s="74"/>
      <c r="BA8" s="74"/>
      <c r="BB8" s="74">
        <f>データ!U6</f>
        <v>78.83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16.010000000000002</v>
      </c>
      <c r="Q10" s="74"/>
      <c r="R10" s="74"/>
      <c r="S10" s="74"/>
      <c r="T10" s="74"/>
      <c r="U10" s="74"/>
      <c r="V10" s="74"/>
      <c r="W10" s="74">
        <f>データ!Q6</f>
        <v>95.85</v>
      </c>
      <c r="X10" s="74"/>
      <c r="Y10" s="74"/>
      <c r="Z10" s="74"/>
      <c r="AA10" s="74"/>
      <c r="AB10" s="74"/>
      <c r="AC10" s="74"/>
      <c r="AD10" s="75">
        <f>データ!R6</f>
        <v>3240</v>
      </c>
      <c r="AE10" s="75"/>
      <c r="AF10" s="75"/>
      <c r="AG10" s="75"/>
      <c r="AH10" s="75"/>
      <c r="AI10" s="75"/>
      <c r="AJ10" s="75"/>
      <c r="AK10" s="2"/>
      <c r="AL10" s="75">
        <f>データ!V6</f>
        <v>5466</v>
      </c>
      <c r="AM10" s="75"/>
      <c r="AN10" s="75"/>
      <c r="AO10" s="75"/>
      <c r="AP10" s="75"/>
      <c r="AQ10" s="75"/>
      <c r="AR10" s="75"/>
      <c r="AS10" s="75"/>
      <c r="AT10" s="74">
        <f>データ!W6</f>
        <v>2.2599999999999998</v>
      </c>
      <c r="AU10" s="74"/>
      <c r="AV10" s="74"/>
      <c r="AW10" s="74"/>
      <c r="AX10" s="74"/>
      <c r="AY10" s="74"/>
      <c r="AZ10" s="74"/>
      <c r="BA10" s="74"/>
      <c r="BB10" s="74">
        <f>データ!X6</f>
        <v>2418.58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7"/>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7"/>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QDmCpSU6zodOcoUWj5ldZuRSR39h81emcMpaHTch02KUNPrJ0pd0/fhj8e5faxarJhRiou1CM90r8ZpzSOvKOA==" saltValue="cK5hqURLK/D6QeZSn0N6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322059</v>
      </c>
      <c r="D6" s="33">
        <f t="shared" si="3"/>
        <v>47</v>
      </c>
      <c r="E6" s="33">
        <f t="shared" si="3"/>
        <v>17</v>
      </c>
      <c r="F6" s="33">
        <f t="shared" si="3"/>
        <v>1</v>
      </c>
      <c r="G6" s="33">
        <f t="shared" si="3"/>
        <v>0</v>
      </c>
      <c r="H6" s="33" t="str">
        <f t="shared" si="3"/>
        <v>島根県　大田市</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16.010000000000002</v>
      </c>
      <c r="Q6" s="34">
        <f t="shared" si="3"/>
        <v>95.85</v>
      </c>
      <c r="R6" s="34">
        <f t="shared" si="3"/>
        <v>3240</v>
      </c>
      <c r="S6" s="34">
        <f t="shared" si="3"/>
        <v>34349</v>
      </c>
      <c r="T6" s="34">
        <f t="shared" si="3"/>
        <v>435.71</v>
      </c>
      <c r="U6" s="34">
        <f t="shared" si="3"/>
        <v>78.83</v>
      </c>
      <c r="V6" s="34">
        <f t="shared" si="3"/>
        <v>5466</v>
      </c>
      <c r="W6" s="34">
        <f t="shared" si="3"/>
        <v>2.2599999999999998</v>
      </c>
      <c r="X6" s="34">
        <f t="shared" si="3"/>
        <v>2418.58</v>
      </c>
      <c r="Y6" s="35">
        <f>IF(Y7="",NA(),Y7)</f>
        <v>74.28</v>
      </c>
      <c r="Z6" s="35">
        <f t="shared" ref="Z6:AH6" si="4">IF(Z7="",NA(),Z7)</f>
        <v>72.86</v>
      </c>
      <c r="AA6" s="35">
        <f t="shared" si="4"/>
        <v>99.95</v>
      </c>
      <c r="AB6" s="35">
        <f t="shared" si="4"/>
        <v>100.17</v>
      </c>
      <c r="AC6" s="35">
        <f t="shared" si="4"/>
        <v>101.88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3500.84</v>
      </c>
      <c r="BG6" s="35">
        <f t="shared" ref="BG6:BO6" si="7">IF(BG7="",NA(),BG7)</f>
        <v>3260.76</v>
      </c>
      <c r="BH6" s="35">
        <f t="shared" si="7"/>
        <v>24.36</v>
      </c>
      <c r="BI6" s="35">
        <f t="shared" si="7"/>
        <v>33.14</v>
      </c>
      <c r="BJ6" s="35">
        <f t="shared" si="7"/>
        <v>90.09</v>
      </c>
      <c r="BK6" s="35">
        <f t="shared" si="7"/>
        <v>1824.34</v>
      </c>
      <c r="BL6" s="35">
        <f t="shared" si="7"/>
        <v>1604.64</v>
      </c>
      <c r="BM6" s="35">
        <f t="shared" si="7"/>
        <v>1217.7</v>
      </c>
      <c r="BN6" s="35">
        <f t="shared" si="7"/>
        <v>1689.65</v>
      </c>
      <c r="BO6" s="35">
        <f t="shared" si="7"/>
        <v>808.77</v>
      </c>
      <c r="BP6" s="34" t="str">
        <f>IF(BP7="","",IF(BP7="-","【-】","【"&amp;SUBSTITUTE(TEXT(BP7,"#,##0.00"),"-","△")&amp;"】"))</f>
        <v>【682.51】</v>
      </c>
      <c r="BQ6" s="35">
        <f>IF(BQ7="",NA(),BQ7)</f>
        <v>26.46</v>
      </c>
      <c r="BR6" s="35">
        <f t="shared" ref="BR6:BZ6" si="8">IF(BR7="",NA(),BR7)</f>
        <v>27.59</v>
      </c>
      <c r="BS6" s="35">
        <f t="shared" si="8"/>
        <v>75.61</v>
      </c>
      <c r="BT6" s="35">
        <f t="shared" si="8"/>
        <v>65.69</v>
      </c>
      <c r="BU6" s="35">
        <f t="shared" si="8"/>
        <v>64</v>
      </c>
      <c r="BV6" s="35">
        <f t="shared" si="8"/>
        <v>54.16</v>
      </c>
      <c r="BW6" s="35">
        <f t="shared" si="8"/>
        <v>60.01</v>
      </c>
      <c r="BX6" s="35">
        <f t="shared" si="8"/>
        <v>66.680000000000007</v>
      </c>
      <c r="BY6" s="35">
        <f t="shared" si="8"/>
        <v>58.12</v>
      </c>
      <c r="BZ6" s="35">
        <f t="shared" si="8"/>
        <v>48.2</v>
      </c>
      <c r="CA6" s="34" t="str">
        <f>IF(CA7="","",IF(CA7="-","【-】","【"&amp;SUBSTITUTE(TEXT(CA7,"#,##0.00"),"-","△")&amp;"】"))</f>
        <v>【100.34】</v>
      </c>
      <c r="CB6" s="35">
        <f>IF(CB7="",NA(),CB7)</f>
        <v>794.05</v>
      </c>
      <c r="CC6" s="35">
        <f t="shared" ref="CC6:CK6" si="9">IF(CC7="",NA(),CC7)</f>
        <v>701.93</v>
      </c>
      <c r="CD6" s="35">
        <f t="shared" si="9"/>
        <v>253.87</v>
      </c>
      <c r="CE6" s="35">
        <f t="shared" si="9"/>
        <v>292.83</v>
      </c>
      <c r="CF6" s="35">
        <f t="shared" si="9"/>
        <v>248.36</v>
      </c>
      <c r="CG6" s="35">
        <f t="shared" si="9"/>
        <v>307.56</v>
      </c>
      <c r="CH6" s="35">
        <f t="shared" si="9"/>
        <v>277.67</v>
      </c>
      <c r="CI6" s="35">
        <f t="shared" si="9"/>
        <v>260.11</v>
      </c>
      <c r="CJ6" s="35">
        <f t="shared" si="9"/>
        <v>304.98</v>
      </c>
      <c r="CK6" s="35">
        <f t="shared" si="9"/>
        <v>345.96</v>
      </c>
      <c r="CL6" s="34" t="str">
        <f>IF(CL7="","",IF(CL7="-","【-】","【"&amp;SUBSTITUTE(TEXT(CL7,"#,##0.00"),"-","△")&amp;"】"))</f>
        <v>【136.15】</v>
      </c>
      <c r="CM6" s="35">
        <f>IF(CM7="",NA(),CM7)</f>
        <v>19.440000000000001</v>
      </c>
      <c r="CN6" s="35">
        <f t="shared" ref="CN6:CV6" si="10">IF(CN7="",NA(),CN7)</f>
        <v>24.84</v>
      </c>
      <c r="CO6" s="35">
        <f t="shared" si="10"/>
        <v>27.77</v>
      </c>
      <c r="CP6" s="35">
        <f t="shared" si="10"/>
        <v>31.21</v>
      </c>
      <c r="CQ6" s="35">
        <f t="shared" si="10"/>
        <v>33.950000000000003</v>
      </c>
      <c r="CR6" s="35">
        <f t="shared" si="10"/>
        <v>39.869999999999997</v>
      </c>
      <c r="CS6" s="35">
        <f t="shared" si="10"/>
        <v>41.28</v>
      </c>
      <c r="CT6" s="35">
        <f t="shared" si="10"/>
        <v>41.45</v>
      </c>
      <c r="CU6" s="35">
        <f t="shared" si="10"/>
        <v>36.97</v>
      </c>
      <c r="CV6" s="35">
        <f t="shared" si="10"/>
        <v>39.51</v>
      </c>
      <c r="CW6" s="34" t="str">
        <f>IF(CW7="","",IF(CW7="-","【-】","【"&amp;SUBSTITUTE(TEXT(CW7,"#,##0.00"),"-","△")&amp;"】"))</f>
        <v>【59.64】</v>
      </c>
      <c r="CX6" s="35">
        <f>IF(CX7="",NA(),CX7)</f>
        <v>47.18</v>
      </c>
      <c r="CY6" s="35">
        <f t="shared" ref="CY6:DG6" si="11">IF(CY7="",NA(),CY7)</f>
        <v>50.2</v>
      </c>
      <c r="CZ6" s="35">
        <f t="shared" si="11"/>
        <v>53.14</v>
      </c>
      <c r="DA6" s="35">
        <f t="shared" si="11"/>
        <v>54.91</v>
      </c>
      <c r="DB6" s="35">
        <f t="shared" si="11"/>
        <v>52.56</v>
      </c>
      <c r="DC6" s="35">
        <f t="shared" si="11"/>
        <v>61.37</v>
      </c>
      <c r="DD6" s="35">
        <f t="shared" si="11"/>
        <v>61.3</v>
      </c>
      <c r="DE6" s="35">
        <f t="shared" si="11"/>
        <v>64.510000000000005</v>
      </c>
      <c r="DF6" s="35">
        <f t="shared" si="11"/>
        <v>67.12</v>
      </c>
      <c r="DG6" s="35">
        <f t="shared" si="11"/>
        <v>61.03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0.56999999999999995</v>
      </c>
      <c r="EN6" s="34">
        <f t="shared" si="14"/>
        <v>0</v>
      </c>
      <c r="EO6" s="34" t="str">
        <f>IF(EO7="","",IF(EO7="-","【-】","【"&amp;SUBSTITUTE(TEXT(EO7,"#,##0.00"),"-","△")&amp;"】"))</f>
        <v>【0.22】</v>
      </c>
    </row>
    <row r="7" spans="1:145" s="36" customFormat="1" x14ac:dyDescent="0.15">
      <c r="A7" s="28"/>
      <c r="B7" s="37">
        <v>2019</v>
      </c>
      <c r="C7" s="37">
        <v>322059</v>
      </c>
      <c r="D7" s="37">
        <v>47</v>
      </c>
      <c r="E7" s="37">
        <v>17</v>
      </c>
      <c r="F7" s="37">
        <v>1</v>
      </c>
      <c r="G7" s="37">
        <v>0</v>
      </c>
      <c r="H7" s="37" t="s">
        <v>99</v>
      </c>
      <c r="I7" s="37" t="s">
        <v>100</v>
      </c>
      <c r="J7" s="37" t="s">
        <v>101</v>
      </c>
      <c r="K7" s="37" t="s">
        <v>102</v>
      </c>
      <c r="L7" s="37" t="s">
        <v>103</v>
      </c>
      <c r="M7" s="37" t="s">
        <v>104</v>
      </c>
      <c r="N7" s="38" t="s">
        <v>105</v>
      </c>
      <c r="O7" s="38" t="s">
        <v>106</v>
      </c>
      <c r="P7" s="38">
        <v>16.010000000000002</v>
      </c>
      <c r="Q7" s="38">
        <v>95.85</v>
      </c>
      <c r="R7" s="38">
        <v>3240</v>
      </c>
      <c r="S7" s="38">
        <v>34349</v>
      </c>
      <c r="T7" s="38">
        <v>435.71</v>
      </c>
      <c r="U7" s="38">
        <v>78.83</v>
      </c>
      <c r="V7" s="38">
        <v>5466</v>
      </c>
      <c r="W7" s="38">
        <v>2.2599999999999998</v>
      </c>
      <c r="X7" s="38">
        <v>2418.58</v>
      </c>
      <c r="Y7" s="38">
        <v>74.28</v>
      </c>
      <c r="Z7" s="38">
        <v>72.86</v>
      </c>
      <c r="AA7" s="38">
        <v>99.95</v>
      </c>
      <c r="AB7" s="38">
        <v>100.17</v>
      </c>
      <c r="AC7" s="38">
        <v>101.88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3500.84</v>
      </c>
      <c r="BG7" s="38">
        <v>3260.76</v>
      </c>
      <c r="BH7" s="38">
        <v>24.36</v>
      </c>
      <c r="BI7" s="38">
        <v>33.14</v>
      </c>
      <c r="BJ7" s="38">
        <v>90.09</v>
      </c>
      <c r="BK7" s="38">
        <v>1824.34</v>
      </c>
      <c r="BL7" s="38">
        <v>1604.64</v>
      </c>
      <c r="BM7" s="38">
        <v>1217.7</v>
      </c>
      <c r="BN7" s="38">
        <v>1689.65</v>
      </c>
      <c r="BO7" s="38">
        <v>808.77</v>
      </c>
      <c r="BP7" s="38">
        <v>682.51</v>
      </c>
      <c r="BQ7" s="38">
        <v>26.46</v>
      </c>
      <c r="BR7" s="38">
        <v>27.59</v>
      </c>
      <c r="BS7" s="38">
        <v>75.61</v>
      </c>
      <c r="BT7" s="38">
        <v>65.69</v>
      </c>
      <c r="BU7" s="38">
        <v>64</v>
      </c>
      <c r="BV7" s="38">
        <v>54.16</v>
      </c>
      <c r="BW7" s="38">
        <v>60.01</v>
      </c>
      <c r="BX7" s="38">
        <v>66.680000000000007</v>
      </c>
      <c r="BY7" s="38">
        <v>58.12</v>
      </c>
      <c r="BZ7" s="38">
        <v>48.2</v>
      </c>
      <c r="CA7" s="38">
        <v>100.34</v>
      </c>
      <c r="CB7" s="38">
        <v>794.05</v>
      </c>
      <c r="CC7" s="38">
        <v>701.93</v>
      </c>
      <c r="CD7" s="38">
        <v>253.87</v>
      </c>
      <c r="CE7" s="38">
        <v>292.83</v>
      </c>
      <c r="CF7" s="38">
        <v>248.36</v>
      </c>
      <c r="CG7" s="38">
        <v>307.56</v>
      </c>
      <c r="CH7" s="38">
        <v>277.67</v>
      </c>
      <c r="CI7" s="38">
        <v>260.11</v>
      </c>
      <c r="CJ7" s="38">
        <v>304.98</v>
      </c>
      <c r="CK7" s="38">
        <v>345.96</v>
      </c>
      <c r="CL7" s="38">
        <v>136.15</v>
      </c>
      <c r="CM7" s="38">
        <v>19.440000000000001</v>
      </c>
      <c r="CN7" s="38">
        <v>24.84</v>
      </c>
      <c r="CO7" s="38">
        <v>27.77</v>
      </c>
      <c r="CP7" s="38">
        <v>31.21</v>
      </c>
      <c r="CQ7" s="38">
        <v>33.950000000000003</v>
      </c>
      <c r="CR7" s="38">
        <v>39.869999999999997</v>
      </c>
      <c r="CS7" s="38">
        <v>41.28</v>
      </c>
      <c r="CT7" s="38">
        <v>41.45</v>
      </c>
      <c r="CU7" s="38">
        <v>36.97</v>
      </c>
      <c r="CV7" s="38">
        <v>39.51</v>
      </c>
      <c r="CW7" s="38">
        <v>59.64</v>
      </c>
      <c r="CX7" s="38">
        <v>47.18</v>
      </c>
      <c r="CY7" s="38">
        <v>50.2</v>
      </c>
      <c r="CZ7" s="38">
        <v>53.14</v>
      </c>
      <c r="DA7" s="38">
        <v>54.91</v>
      </c>
      <c r="DB7" s="38">
        <v>52.56</v>
      </c>
      <c r="DC7" s="38">
        <v>61.37</v>
      </c>
      <c r="DD7" s="38">
        <v>61.3</v>
      </c>
      <c r="DE7" s="38">
        <v>64.510000000000005</v>
      </c>
      <c r="DF7" s="38">
        <v>67.12</v>
      </c>
      <c r="DG7" s="38">
        <v>61.03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0.19</v>
      </c>
      <c r="EL7" s="38">
        <v>7.0000000000000007E-2</v>
      </c>
      <c r="EM7" s="38">
        <v>0.56999999999999995</v>
      </c>
      <c r="EN7" s="38">
        <v>0</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上下水道部管理課（o-suikanri06）</cp:lastModifiedBy>
  <cp:lastPrinted>2021-02-03T01:25:21Z</cp:lastPrinted>
  <dcterms:created xsi:type="dcterms:W3CDTF">2020-12-04T02:48:28Z</dcterms:created>
  <dcterms:modified xsi:type="dcterms:W3CDTF">2021-02-03T01:34:38Z</dcterms:modified>
  <cp:category/>
</cp:coreProperties>
</file>