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地域振興部\市町村課\03財政グループ\財政グループ共通\財政一般\公営企業一般\経営戦略\R2\210112 経営比較分析表\7県ＨＰ公開\下水道\179小規模\"/>
    </mc:Choice>
  </mc:AlternateContent>
  <workbookProtection workbookAlgorithmName="SHA-512" workbookHashValue="JPwVxaO4dElI4usOWE0fzAux+XIfU7TXMcXWFSZp7DWEVOlmtaBaXApGg5kSB1PxBL101QI5/ZGuXv7t0xtOCw==" workbookSaltValue="UmC4mEnYDm5OmG7cxWlDDA==" workbookSpinCount="100000" lockStructure="1"/>
  <bookViews>
    <workbookView xWindow="-120" yWindow="-120" windowWidth="20730" windowHeight="1131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AD10" i="4" s="1"/>
  <c r="Q6" i="5"/>
  <c r="P6" i="5"/>
  <c r="O6" i="5"/>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W10" i="4"/>
  <c r="P10" i="4"/>
  <c r="I10" i="4"/>
  <c r="BB8" i="4"/>
  <c r="AT8" i="4"/>
  <c r="AD8" i="4"/>
  <c r="W8" i="4"/>
  <c r="B8" i="4"/>
  <c r="B6" i="4"/>
</calcChain>
</file>

<file path=xl/sharedStrings.xml><?xml version="1.0" encoding="utf-8"?>
<sst xmlns="http://schemas.openxmlformats.org/spreadsheetml/2006/main" count="319" uniqueCount="116">
  <si>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</si>
  <si>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</si>
  <si>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</si>
  <si>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</si>
  <si>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</si>
  <si>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</si>
  <si>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</si>
  <si>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</si>
  <si>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</si>
  <si>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</si>
  <si>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</si>
  <si>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</si>
  <si>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</si>
  <si>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</si>
  <si>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</si>
  <si>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</si>
  <si>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</si>
  <si>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</si>
  <si>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</si>
  <si>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</si>
  <si>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</si>
  <si>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</si>
  <si>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</si>
  <si>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</si>
  <si>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</si>
  <si>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</si>
  <si>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</si>
  <si>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</si>
  <si>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</si>
  <si>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</si>
  <si>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</si>
  <si>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</si>
  <si>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</si>
  <si>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</si>
  <si>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</si>
  <si>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</si>
  <si>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</si>
  <si>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</si>
  <si>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</si>
  <si>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</si>
  <si>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</si>
  <si>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</si>
  <si>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</si>
  <si>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</si>
  <si>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</si>
  <si>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</si>
  <si>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</si>
  <si>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</si>
  <si>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</si>
  <si>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</si>
  <si>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</si>
  <si>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</si>
  <si>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</si>
  <si>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</si>
  <si>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</si>
  <si>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</si>
  <si>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</si>
  <si>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</si>
  <si>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</si>
  <si>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</si>
  <si>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</si>
  <si>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</si>
  <si>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</si>
  <si>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</si>
  <si>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</si>
  <si>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</si>
  <si>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</si>
  <si>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</si>
  <si>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</si>
  <si>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</si>
  <si>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</si>
  <si>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</si>
  <si>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</si>
  <si>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</si>
  <si>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</si>
  <si>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</si>
  <si>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</si>
  <si>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</si>
  <si>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</si>
  <si>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</si>
  <si>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</si>
  <si>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</si>
  <si>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</si>
  <si>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</si>
  <si>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</si>
  <si>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</si>
  <si>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</si>
  <si>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</si>
  <si>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</si>
  <si>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</si>
  <si>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</si>
  <si>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</si>
  <si>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</si>
  <si>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</si>
  <si>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</si>
  <si>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</si>
  <si>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出雲市</t>
  </si>
  <si>
    <t>法適用</t>
  </si>
  <si>
    <t>下水道事業</t>
  </si>
  <si>
    <t>小規模集合排水処理</t>
  </si>
  <si>
    <t>I3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</si>
  <si>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</si>
  <si>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</si>
  <si>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</si>
  <si>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</si>
  <si>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</si>
  <si>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</si>
  <si>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</si>
  <si>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</si>
  <si>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</si>
  <si>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</si>
  <si>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</si>
  <si>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</si>
  <si>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小規模集合排水処理事業は、事業規模が小さいため、本事業単独での収支改善は限界があるが、今後、維持管理費や下水道施設の更新のための支出は増加する状況にある。
　経営状況については、公営企業会計となって初めての決算であり、前年度との比較ができないが、類似団体に比べ、経常収支比率、企業債残高対事業規模比率、経費回収率及び汚水処理原価の全てが下位となっている。
　老朽化の状況については、平成27年度に供用開始した施設であり、老朽化は進んでいないため、類似団体に比べ、有形固定資産減価償却率は低くなっている。
　このような厳しい経営状況の中、財政状況を見ながら適正な管理運営を行っていくこととしている。　
　</t>
    <rPh sb="1" eb="4">
      <t>ショウキボ</t>
    </rPh>
    <rPh sb="4" eb="6">
      <t>シュウゴウ</t>
    </rPh>
    <rPh sb="6" eb="8">
      <t>ハイスイ</t>
    </rPh>
    <rPh sb="8" eb="10">
      <t>ショリ</t>
    </rPh>
    <rPh sb="10" eb="12">
      <t>ジギョウ</t>
    </rPh>
    <rPh sb="157" eb="158">
      <t>オヨ</t>
    </rPh>
    <rPh sb="166" eb="167">
      <t>スベ</t>
    </rPh>
    <rPh sb="244" eb="245">
      <t>ヒク</t>
    </rPh>
    <phoneticPr fontId="4"/>
  </si>
  <si>
    <t xml:space="preserve">①経常収支比率　一般会計繰入金等の収入を含めても単年度の収支は赤字であり、類似団体を下回っている。
②累積欠損金比率　累積欠損金については、類似団体を上回っているが、他事業を含めた会計全体では欠損金は生じていない。　
③流動比率　流動資産と比較して、企業債償還金等の流動負債が多く、類似団体を下回っている。
④企業債残高対事業規模比率　企業債残高は年々減少しているが、類似団体を上回っている。
⑤経費回収率　整備が完了し、下水道使用料で、汚水処理に係る費用を賄えておらず、類似団体を下回っている。
⑥汚水処理原価　維持管理費等の汚水処理に係る費用と比較して、有収水量は減少しており、類似団体を上回っている。
⑦施設利用率　処理能力に対して、処理水量が少ないが、類似団体を上回っている。
⑧水洗化率　整備が完了しているが、類似団体を下回っている。
</t>
    <rPh sb="115" eb="117">
      <t>リュウドウ</t>
    </rPh>
    <rPh sb="117" eb="119">
      <t>シサン</t>
    </rPh>
    <rPh sb="120" eb="122">
      <t>ヒカク</t>
    </rPh>
    <rPh sb="365" eb="367">
      <t>シタマワ</t>
    </rPh>
    <phoneticPr fontId="4"/>
  </si>
  <si>
    <t>①有形固定資産減価償却率　平成27年度に供用開始した施設であり、資産の老朽化は進んでいないため、類似団体を下回っている。
②管渠老朽化率　管渠については、まだ耐用年数を経過していないため、表示されない。
③管渠改善率　不良箇所の更新は行っていないため、表示されない。</t>
    <rPh sb="13" eb="15">
      <t>ヘイセイ</t>
    </rPh>
    <rPh sb="17" eb="19">
      <t>ネンド</t>
    </rPh>
    <rPh sb="20" eb="22">
      <t>キョウヨウ</t>
    </rPh>
    <rPh sb="22" eb="24">
      <t>カイシ</t>
    </rPh>
    <rPh sb="26" eb="28">
      <t>シセツ</t>
    </rPh>
    <rPh sb="53" eb="54">
      <t>シタ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</si>
</sst>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238-42E6-A2C6-A679BC63AFE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E238-42E6-A2C6-A679BC63AFE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53.33</c:v>
                </c:pt>
              </c:numCache>
            </c:numRef>
          </c:val>
          <c:extLst>
            <c:ext xmlns:c16="http://schemas.microsoft.com/office/drawing/2014/chart" uri="{C3380CC4-5D6E-409C-BE32-E72D297353CC}">
              <c16:uniqueId val="{00000000-6F40-43C1-AEB3-6DC38DBA184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46.62</c:v>
                </c:pt>
              </c:numCache>
            </c:numRef>
          </c:val>
          <c:smooth val="0"/>
          <c:extLst>
            <c:ext xmlns:c16="http://schemas.microsoft.com/office/drawing/2014/chart" uri="{C3380CC4-5D6E-409C-BE32-E72D297353CC}">
              <c16:uniqueId val="{00000001-6F40-43C1-AEB3-6DC38DBA184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85.19</c:v>
                </c:pt>
              </c:numCache>
            </c:numRef>
          </c:val>
          <c:extLst>
            <c:ext xmlns:c16="http://schemas.microsoft.com/office/drawing/2014/chart" uri="{C3380CC4-5D6E-409C-BE32-E72D297353CC}">
              <c16:uniqueId val="{00000000-49C6-4649-AA92-D82A29D5A4E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87.53</c:v>
                </c:pt>
              </c:numCache>
            </c:numRef>
          </c:val>
          <c:smooth val="0"/>
          <c:extLst>
            <c:ext xmlns:c16="http://schemas.microsoft.com/office/drawing/2014/chart" uri="{C3380CC4-5D6E-409C-BE32-E72D297353CC}">
              <c16:uniqueId val="{00000001-49C6-4649-AA92-D82A29D5A4E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82.82</c:v>
                </c:pt>
              </c:numCache>
            </c:numRef>
          </c:val>
          <c:extLst>
            <c:ext xmlns:c16="http://schemas.microsoft.com/office/drawing/2014/chart" uri="{C3380CC4-5D6E-409C-BE32-E72D297353CC}">
              <c16:uniqueId val="{00000000-44B7-47FF-A37E-1E32A673BA7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92.79</c:v>
                </c:pt>
              </c:numCache>
            </c:numRef>
          </c:val>
          <c:smooth val="0"/>
          <c:extLst>
            <c:ext xmlns:c16="http://schemas.microsoft.com/office/drawing/2014/chart" uri="{C3380CC4-5D6E-409C-BE32-E72D297353CC}">
              <c16:uniqueId val="{00000001-44B7-47FF-A37E-1E32A673BA7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15.05</c:v>
                </c:pt>
              </c:numCache>
            </c:numRef>
          </c:val>
          <c:extLst>
            <c:ext xmlns:c16="http://schemas.microsoft.com/office/drawing/2014/chart" uri="{C3380CC4-5D6E-409C-BE32-E72D297353CC}">
              <c16:uniqueId val="{00000000-D0AC-4035-B45A-C04890D030B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21.84</c:v>
                </c:pt>
              </c:numCache>
            </c:numRef>
          </c:val>
          <c:smooth val="0"/>
          <c:extLst>
            <c:ext xmlns:c16="http://schemas.microsoft.com/office/drawing/2014/chart" uri="{C3380CC4-5D6E-409C-BE32-E72D297353CC}">
              <c16:uniqueId val="{00000001-D0AC-4035-B45A-C04890D030B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9CD-43EF-A5C5-BE53BAD893F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E9CD-43EF-A5C5-BE53BAD893F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137.88999999999999</c:v>
                </c:pt>
              </c:numCache>
            </c:numRef>
          </c:val>
          <c:extLst>
            <c:ext xmlns:c16="http://schemas.microsoft.com/office/drawing/2014/chart" uri="{C3380CC4-5D6E-409C-BE32-E72D297353CC}">
              <c16:uniqueId val="{00000000-2EBE-4A16-B5D2-7D8B6234CA7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78.09</c:v>
                </c:pt>
              </c:numCache>
            </c:numRef>
          </c:val>
          <c:smooth val="0"/>
          <c:extLst>
            <c:ext xmlns:c16="http://schemas.microsoft.com/office/drawing/2014/chart" uri="{C3380CC4-5D6E-409C-BE32-E72D297353CC}">
              <c16:uniqueId val="{00000001-2EBE-4A16-B5D2-7D8B6234CA7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0.99</c:v>
                </c:pt>
              </c:numCache>
            </c:numRef>
          </c:val>
          <c:extLst>
            <c:ext xmlns:c16="http://schemas.microsoft.com/office/drawing/2014/chart" uri="{C3380CC4-5D6E-409C-BE32-E72D297353CC}">
              <c16:uniqueId val="{00000000-4BD6-4381-B478-7679C1EC59A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124.98</c:v>
                </c:pt>
              </c:numCache>
            </c:numRef>
          </c:val>
          <c:smooth val="0"/>
          <c:extLst>
            <c:ext xmlns:c16="http://schemas.microsoft.com/office/drawing/2014/chart" uri="{C3380CC4-5D6E-409C-BE32-E72D297353CC}">
              <c16:uniqueId val="{00000001-4BD6-4381-B478-7679C1EC59A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2491.23</c:v>
                </c:pt>
              </c:numCache>
            </c:numRef>
          </c:val>
          <c:extLst>
            <c:ext xmlns:c16="http://schemas.microsoft.com/office/drawing/2014/chart" uri="{C3380CC4-5D6E-409C-BE32-E72D297353CC}">
              <c16:uniqueId val="{00000000-5D05-4F82-8797-3ADC6AC0EF5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720.41</c:v>
                </c:pt>
              </c:numCache>
            </c:numRef>
          </c:val>
          <c:smooth val="0"/>
          <c:extLst>
            <c:ext xmlns:c16="http://schemas.microsoft.com/office/drawing/2014/chart" uri="{C3380CC4-5D6E-409C-BE32-E72D297353CC}">
              <c16:uniqueId val="{00000001-5D05-4F82-8797-3ADC6AC0EF5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42.74</c:v>
                </c:pt>
              </c:numCache>
            </c:numRef>
          </c:val>
          <c:extLst>
            <c:ext xmlns:c16="http://schemas.microsoft.com/office/drawing/2014/chart" uri="{C3380CC4-5D6E-409C-BE32-E72D297353CC}">
              <c16:uniqueId val="{00000000-4955-4AA7-9E2D-3D45C1D7714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71</c:v>
                </c:pt>
              </c:numCache>
            </c:numRef>
          </c:val>
          <c:smooth val="0"/>
          <c:extLst>
            <c:ext xmlns:c16="http://schemas.microsoft.com/office/drawing/2014/chart" uri="{C3380CC4-5D6E-409C-BE32-E72D297353CC}">
              <c16:uniqueId val="{00000001-4955-4AA7-9E2D-3D45C1D7714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393.2</c:v>
                </c:pt>
              </c:numCache>
            </c:numRef>
          </c:val>
          <c:extLst>
            <c:ext xmlns:c16="http://schemas.microsoft.com/office/drawing/2014/chart" uri="{C3380CC4-5D6E-409C-BE32-E72D297353CC}">
              <c16:uniqueId val="{00000000-7CFC-4B01-AF9C-6599CD75915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317.06</c:v>
                </c:pt>
              </c:numCache>
            </c:numRef>
          </c:val>
          <c:smooth val="0"/>
          <c:extLst>
            <c:ext xmlns:c16="http://schemas.microsoft.com/office/drawing/2014/chart" uri="{C3380CC4-5D6E-409C-BE32-E72D297353CC}">
              <c16:uniqueId val="{00000001-7CFC-4B01-AF9C-6599CD75915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【1,399.60】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【1,682.85】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【510.14】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【36.18】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島根県　出雲市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小規模集合排水処理</v>
      </c>
      <c r="Q8" s="49"/>
      <c r="R8" s="49"/>
      <c r="S8" s="49"/>
      <c r="T8" s="49"/>
      <c r="U8" s="49"/>
      <c r="V8" s="49"/>
      <c r="W8" s="49" t="str">
        <f>データ!L6</f>
        <v>I3</v>
      </c>
      <c r="X8" s="49"/>
      <c r="Y8" s="49"/>
      <c r="Z8" s="49"/>
      <c r="AA8" s="49"/>
      <c r="AB8" s="49"/>
      <c r="AC8" s="49"/>
      <c r="AD8" s="50" t="str">
        <f>データ!$M$6</f>
        <v>自治体職員</v>
      </c>
      <c r="AE8" s="50"/>
      <c r="AF8" s="50"/>
      <c r="AG8" s="50"/>
      <c r="AH8" s="50"/>
      <c r="AI8" s="50"/>
      <c r="AJ8" s="50"/>
      <c r="AK8" s="3"/>
      <c r="AL8" s="51">
        <f>データ!S6</f>
        <v>174995</v>
      </c>
      <c r="AM8" s="51"/>
      <c r="AN8" s="51"/>
      <c r="AO8" s="51"/>
      <c r="AP8" s="51"/>
      <c r="AQ8" s="51"/>
      <c r="AR8" s="51"/>
      <c r="AS8" s="51"/>
      <c r="AT8" s="46">
        <f>データ!T6</f>
        <v>624.36</v>
      </c>
      <c r="AU8" s="46"/>
      <c r="AV8" s="46"/>
      <c r="AW8" s="46"/>
      <c r="AX8" s="46"/>
      <c r="AY8" s="46"/>
      <c r="AZ8" s="46"/>
      <c r="BA8" s="46"/>
      <c r="BB8" s="46">
        <f>データ!U6</f>
        <v>280.27999999999997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-1.65</v>
      </c>
      <c r="J10" s="46"/>
      <c r="K10" s="46"/>
      <c r="L10" s="46"/>
      <c r="M10" s="46"/>
      <c r="N10" s="46"/>
      <c r="O10" s="46"/>
      <c r="P10" s="46">
        <f>データ!P6</f>
        <v>0.05</v>
      </c>
      <c r="Q10" s="46"/>
      <c r="R10" s="46"/>
      <c r="S10" s="46"/>
      <c r="T10" s="46"/>
      <c r="U10" s="46"/>
      <c r="V10" s="46"/>
      <c r="W10" s="46">
        <f>データ!Q6</f>
        <v>100</v>
      </c>
      <c r="X10" s="46"/>
      <c r="Y10" s="46"/>
      <c r="Z10" s="46"/>
      <c r="AA10" s="46"/>
      <c r="AB10" s="46"/>
      <c r="AC10" s="46"/>
      <c r="AD10" s="51">
        <f>データ!R6</f>
        <v>3352</v>
      </c>
      <c r="AE10" s="51"/>
      <c r="AF10" s="51"/>
      <c r="AG10" s="51"/>
      <c r="AH10" s="51"/>
      <c r="AI10" s="51"/>
      <c r="AJ10" s="51"/>
      <c r="AK10" s="2"/>
      <c r="AL10" s="51">
        <f>データ!V6</f>
        <v>81</v>
      </c>
      <c r="AM10" s="51"/>
      <c r="AN10" s="51"/>
      <c r="AO10" s="51"/>
      <c r="AP10" s="51"/>
      <c r="AQ10" s="51"/>
      <c r="AR10" s="51"/>
      <c r="AS10" s="51"/>
      <c r="AT10" s="46">
        <f>データ!W6</f>
        <v>0.01</v>
      </c>
      <c r="AU10" s="46"/>
      <c r="AV10" s="46"/>
      <c r="AW10" s="46"/>
      <c r="AX10" s="46"/>
      <c r="AY10" s="46"/>
      <c r="AZ10" s="46"/>
      <c r="BA10" s="46"/>
      <c r="BB10" s="46">
        <f>データ!X6</f>
        <v>8100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113</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【98.84】</v>
      </c>
      <c r="F85" s="26" t="str">
        <f>データ!AT6</f>
        <v>【1,399.60】</v>
      </c>
      <c r="G85" s="26" t="str">
        <f>データ!BE6</f>
        <v>【83.42】</v>
      </c>
      <c r="H85" s="26" t="str">
        <f>データ!BP6</f>
        <v>【1,682.85】</v>
      </c>
      <c r="I85" s="26" t="str">
        <f>データ!CA6</f>
        <v>【36.18】</v>
      </c>
      <c r="J85" s="26" t="str">
        <f>データ!CL6</f>
        <v>【510.14】</v>
      </c>
      <c r="K85" s="26" t="str">
        <f>データ!CW6</f>
        <v>【35.17】</v>
      </c>
      <c r="L85" s="26" t="str">
        <f>データ!DH6</f>
        <v>【90.15】</v>
      </c>
      <c r="M85" s="26" t="str">
        <f>データ!DS6</f>
        <v>【30.43】</v>
      </c>
      <c r="N85" s="26" t="str">
        <f>データ!ED6</f>
        <v>【0.00】</v>
      </c>
      <c r="O85" s="26" t="str">
        <f>データ!EO6</f>
        <v>【0.00】</v>
      </c>
    </row>
  </sheetData>
  <sheetProtection algorithmName="SHA-512" hashValue="QmJ4NqefAfhWShp2x2Chv1lfRenAFSS8m7RBG6IedDIuc7FaqQAmci7G3LMlvNZvtapyC6gleiPOWilWCXwsbw==" saltValue="r4YHDNTvhr0ZWYiMUvocx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322032</v>
      </c>
      <c r="D6" s="33">
        <f t="shared" si="3"/>
        <v>46</v>
      </c>
      <c r="E6" s="33">
        <f t="shared" si="3"/>
        <v>17</v>
      </c>
      <c r="F6" s="33">
        <f t="shared" si="3"/>
        <v>9</v>
      </c>
      <c r="G6" s="33">
        <f t="shared" si="3"/>
        <v>0</v>
      </c>
      <c r="H6" s="33" t="str">
        <f t="shared" si="3"/>
        <v>島根県　出雲市</v>
      </c>
      <c r="I6" s="33" t="str">
        <f t="shared" si="3"/>
        <v>法適用</v>
      </c>
      <c r="J6" s="33" t="str">
        <f t="shared" si="3"/>
        <v>下水道事業</v>
      </c>
      <c r="K6" s="33" t="str">
        <f t="shared" si="3"/>
        <v>小規模集合排水処理</v>
      </c>
      <c r="L6" s="33" t="str">
        <f t="shared" si="3"/>
        <v>I3</v>
      </c>
      <c r="M6" s="33" t="str">
        <f t="shared" si="3"/>
        <v>自治体職員</v>
      </c>
      <c r="N6" s="34" t="str">
        <f t="shared" si="3"/>
        <v>-</v>
      </c>
      <c r="O6" s="34">
        <f t="shared" si="3"/>
        <v>-1.65</v>
      </c>
      <c r="P6" s="34">
        <f t="shared" si="3"/>
        <v>0.05</v>
      </c>
      <c r="Q6" s="34">
        <f t="shared" si="3"/>
        <v>100</v>
      </c>
      <c r="R6" s="34">
        <f t="shared" si="3"/>
        <v>3352</v>
      </c>
      <c r="S6" s="34">
        <f t="shared" si="3"/>
        <v>174995</v>
      </c>
      <c r="T6" s="34">
        <f t="shared" si="3"/>
        <v>624.36</v>
      </c>
      <c r="U6" s="34">
        <f t="shared" si="3"/>
        <v>280.27999999999997</v>
      </c>
      <c r="V6" s="34">
        <f t="shared" si="3"/>
        <v>81</v>
      </c>
      <c r="W6" s="34">
        <f t="shared" si="3"/>
        <v>0.01</v>
      </c>
      <c r="X6" s="34">
        <f t="shared" si="3"/>
        <v>8100</v>
      </c>
      <c r="Y6" s="35" t="str">
        <f>IF(Y7="",NA(),Y7)</f>
        <v>-</v>
      </c>
      <c r="Z6" s="35" t="str">
        <f t="shared" ref="Z6:AH6" si="4">IF(Z7="",NA(),Z7)</f>
        <v>-</v>
      </c>
      <c r="AA6" s="35" t="str">
        <f t="shared" si="4"/>
        <v>-</v>
      </c>
      <c r="AB6" s="35" t="str">
        <f t="shared" si="4"/>
        <v>-</v>
      </c>
      <c r="AC6" s="35">
        <f t="shared" si="4"/>
        <v>82.82</v>
      </c>
      <c r="AD6" s="35" t="str">
        <f t="shared" si="4"/>
        <v>-</v>
      </c>
      <c r="AE6" s="35" t="str">
        <f t="shared" si="4"/>
        <v>-</v>
      </c>
      <c r="AF6" s="35" t="str">
        <f t="shared" si="4"/>
        <v>-</v>
      </c>
      <c r="AG6" s="35" t="str">
        <f t="shared" si="4"/>
        <v>-</v>
      </c>
      <c r="AH6" s="35">
        <f t="shared" si="4"/>
        <v>92.79</v>
      </c>
      <c r="AI6" s="34" t="str">
        <f>IF(AI7="","",IF(AI7="-","【-】","【"&amp;SUBSTITUTE(TEXT(AI7,"#,##0.00"),"-","△")&amp;"】"))</f>
        <v>【98.84】</v>
      </c>
      <c r="AJ6" s="35" t="str">
        <f>IF(AJ7="",NA(),AJ7)</f>
        <v>-</v>
      </c>
      <c r="AK6" s="35" t="str">
        <f t="shared" ref="AK6:AS6" si="5">IF(AK7="",NA(),AK7)</f>
        <v>-</v>
      </c>
      <c r="AL6" s="35" t="str">
        <f t="shared" si="5"/>
        <v>-</v>
      </c>
      <c r="AM6" s="35" t="str">
        <f t="shared" si="5"/>
        <v>-</v>
      </c>
      <c r="AN6" s="35">
        <f t="shared" si="5"/>
        <v>137.88999999999999</v>
      </c>
      <c r="AO6" s="35" t="str">
        <f t="shared" si="5"/>
        <v>-</v>
      </c>
      <c r="AP6" s="35" t="str">
        <f t="shared" si="5"/>
        <v>-</v>
      </c>
      <c r="AQ6" s="35" t="str">
        <f t="shared" si="5"/>
        <v>-</v>
      </c>
      <c r="AR6" s="35" t="str">
        <f t="shared" si="5"/>
        <v>-</v>
      </c>
      <c r="AS6" s="35">
        <f t="shared" si="5"/>
        <v>78.09</v>
      </c>
      <c r="AT6" s="34" t="str">
        <f>IF(AT7="","",IF(AT7="-","【-】","【"&amp;SUBSTITUTE(TEXT(AT7,"#,##0.00"),"-","△")&amp;"】"))</f>
        <v>【1,399.60】</v>
      </c>
      <c r="AU6" s="35" t="str">
        <f>IF(AU7="",NA(),AU7)</f>
        <v>-</v>
      </c>
      <c r="AV6" s="35" t="str">
        <f t="shared" ref="AV6:BD6" si="6">IF(AV7="",NA(),AV7)</f>
        <v>-</v>
      </c>
      <c r="AW6" s="35" t="str">
        <f t="shared" si="6"/>
        <v>-</v>
      </c>
      <c r="AX6" s="35" t="str">
        <f t="shared" si="6"/>
        <v>-</v>
      </c>
      <c r="AY6" s="35">
        <f t="shared" si="6"/>
        <v>0.99</v>
      </c>
      <c r="AZ6" s="35" t="str">
        <f t="shared" si="6"/>
        <v>-</v>
      </c>
      <c r="BA6" s="35" t="str">
        <f t="shared" si="6"/>
        <v>-</v>
      </c>
      <c r="BB6" s="35" t="str">
        <f t="shared" si="6"/>
        <v>-</v>
      </c>
      <c r="BC6" s="35" t="str">
        <f t="shared" si="6"/>
        <v>-</v>
      </c>
      <c r="BD6" s="35">
        <f t="shared" si="6"/>
        <v>124.98</v>
      </c>
      <c r="BE6" s="34" t="str">
        <f>IF(BE7="","",IF(BE7="-","【-】","【"&amp;SUBSTITUTE(TEXT(BE7,"#,##0.00"),"-","△")&amp;"】"))</f>
        <v>【83.42】</v>
      </c>
      <c r="BF6" s="35" t="str">
        <f>IF(BF7="",NA(),BF7)</f>
        <v>-</v>
      </c>
      <c r="BG6" s="35" t="str">
        <f t="shared" ref="BG6:BO6" si="7">IF(BG7="",NA(),BG7)</f>
        <v>-</v>
      </c>
      <c r="BH6" s="35" t="str">
        <f t="shared" si="7"/>
        <v>-</v>
      </c>
      <c r="BI6" s="35" t="str">
        <f t="shared" si="7"/>
        <v>-</v>
      </c>
      <c r="BJ6" s="35">
        <f t="shared" si="7"/>
        <v>2491.23</v>
      </c>
      <c r="BK6" s="35" t="str">
        <f t="shared" si="7"/>
        <v>-</v>
      </c>
      <c r="BL6" s="35" t="str">
        <f t="shared" si="7"/>
        <v>-</v>
      </c>
      <c r="BM6" s="35" t="str">
        <f t="shared" si="7"/>
        <v>-</v>
      </c>
      <c r="BN6" s="35" t="str">
        <f t="shared" si="7"/>
        <v>-</v>
      </c>
      <c r="BO6" s="35">
        <f t="shared" si="7"/>
        <v>720.41</v>
      </c>
      <c r="BP6" s="34" t="str">
        <f>IF(BP7="","",IF(BP7="-","【-】","【"&amp;SUBSTITUTE(TEXT(BP7,"#,##0.00"),"-","△")&amp;"】"))</f>
        <v>【1,682.85】</v>
      </c>
      <c r="BQ6" s="35" t="str">
        <f>IF(BQ7="",NA(),BQ7)</f>
        <v>-</v>
      </c>
      <c r="BR6" s="35" t="str">
        <f t="shared" ref="BR6:BZ6" si="8">IF(BR7="",NA(),BR7)</f>
        <v>-</v>
      </c>
      <c r="BS6" s="35" t="str">
        <f t="shared" si="8"/>
        <v>-</v>
      </c>
      <c r="BT6" s="35" t="str">
        <f t="shared" si="8"/>
        <v>-</v>
      </c>
      <c r="BU6" s="35">
        <f t="shared" si="8"/>
        <v>42.74</v>
      </c>
      <c r="BV6" s="35" t="str">
        <f t="shared" si="8"/>
        <v>-</v>
      </c>
      <c r="BW6" s="35" t="str">
        <f t="shared" si="8"/>
        <v>-</v>
      </c>
      <c r="BX6" s="35" t="str">
        <f t="shared" si="8"/>
        <v>-</v>
      </c>
      <c r="BY6" s="35" t="str">
        <f t="shared" si="8"/>
        <v>-</v>
      </c>
      <c r="BZ6" s="35">
        <f t="shared" si="8"/>
        <v>71</v>
      </c>
      <c r="CA6" s="34" t="str">
        <f>IF(CA7="","",IF(CA7="-","【-】","【"&amp;SUBSTITUTE(TEXT(CA7,"#,##0.00"),"-","△")&amp;"】"))</f>
        <v>【36.18】</v>
      </c>
      <c r="CB6" s="35" t="str">
        <f>IF(CB7="",NA(),CB7)</f>
        <v>-</v>
      </c>
      <c r="CC6" s="35" t="str">
        <f t="shared" ref="CC6:CK6" si="9">IF(CC7="",NA(),CC7)</f>
        <v>-</v>
      </c>
      <c r="CD6" s="35" t="str">
        <f t="shared" si="9"/>
        <v>-</v>
      </c>
      <c r="CE6" s="35" t="str">
        <f t="shared" si="9"/>
        <v>-</v>
      </c>
      <c r="CF6" s="35">
        <f t="shared" si="9"/>
        <v>393.2</v>
      </c>
      <c r="CG6" s="35" t="str">
        <f t="shared" si="9"/>
        <v>-</v>
      </c>
      <c r="CH6" s="35" t="str">
        <f t="shared" si="9"/>
        <v>-</v>
      </c>
      <c r="CI6" s="35" t="str">
        <f t="shared" si="9"/>
        <v>-</v>
      </c>
      <c r="CJ6" s="35" t="str">
        <f t="shared" si="9"/>
        <v>-</v>
      </c>
      <c r="CK6" s="35">
        <f t="shared" si="9"/>
        <v>317.06</v>
      </c>
      <c r="CL6" s="34" t="str">
        <f>IF(CL7="","",IF(CL7="-","【-】","【"&amp;SUBSTITUTE(TEXT(CL7,"#,##0.00"),"-","△")&amp;"】"))</f>
        <v>【510.14】</v>
      </c>
      <c r="CM6" s="35" t="str">
        <f>IF(CM7="",NA(),CM7)</f>
        <v>-</v>
      </c>
      <c r="CN6" s="35" t="str">
        <f t="shared" ref="CN6:CV6" si="10">IF(CN7="",NA(),CN7)</f>
        <v>-</v>
      </c>
      <c r="CO6" s="35" t="str">
        <f t="shared" si="10"/>
        <v>-</v>
      </c>
      <c r="CP6" s="35" t="str">
        <f t="shared" si="10"/>
        <v>-</v>
      </c>
      <c r="CQ6" s="35">
        <f t="shared" si="10"/>
        <v>53.33</v>
      </c>
      <c r="CR6" s="35" t="str">
        <f t="shared" si="10"/>
        <v>-</v>
      </c>
      <c r="CS6" s="35" t="str">
        <f t="shared" si="10"/>
        <v>-</v>
      </c>
      <c r="CT6" s="35" t="str">
        <f t="shared" si="10"/>
        <v>-</v>
      </c>
      <c r="CU6" s="35" t="str">
        <f t="shared" si="10"/>
        <v>-</v>
      </c>
      <c r="CV6" s="35">
        <f t="shared" si="10"/>
        <v>46.62</v>
      </c>
      <c r="CW6" s="34" t="str">
        <f>IF(CW7="","",IF(CW7="-","【-】","【"&amp;SUBSTITUTE(TEXT(CW7,"#,##0.00"),"-","△")&amp;"】"))</f>
        <v>【35.17】</v>
      </c>
      <c r="CX6" s="35" t="str">
        <f>IF(CX7="",NA(),CX7)</f>
        <v>-</v>
      </c>
      <c r="CY6" s="35" t="str">
        <f t="shared" ref="CY6:DG6" si="11">IF(CY7="",NA(),CY7)</f>
        <v>-</v>
      </c>
      <c r="CZ6" s="35" t="str">
        <f t="shared" si="11"/>
        <v>-</v>
      </c>
      <c r="DA6" s="35" t="str">
        <f t="shared" si="11"/>
        <v>-</v>
      </c>
      <c r="DB6" s="35">
        <f t="shared" si="11"/>
        <v>85.19</v>
      </c>
      <c r="DC6" s="35" t="str">
        <f t="shared" si="11"/>
        <v>-</v>
      </c>
      <c r="DD6" s="35" t="str">
        <f t="shared" si="11"/>
        <v>-</v>
      </c>
      <c r="DE6" s="35" t="str">
        <f t="shared" si="11"/>
        <v>-</v>
      </c>
      <c r="DF6" s="35" t="str">
        <f t="shared" si="11"/>
        <v>-</v>
      </c>
      <c r="DG6" s="35">
        <f t="shared" si="11"/>
        <v>87.53</v>
      </c>
      <c r="DH6" s="34" t="str">
        <f>IF(DH7="","",IF(DH7="-","【-】","【"&amp;SUBSTITUTE(TEXT(DH7,"#,##0.00"),"-","△")&amp;"】"))</f>
        <v>【90.15】</v>
      </c>
      <c r="DI6" s="35" t="str">
        <f>IF(DI7="",NA(),DI7)</f>
        <v>-</v>
      </c>
      <c r="DJ6" s="35" t="str">
        <f t="shared" ref="DJ6:DR6" si="12">IF(DJ7="",NA(),DJ7)</f>
        <v>-</v>
      </c>
      <c r="DK6" s="35" t="str">
        <f t="shared" si="12"/>
        <v>-</v>
      </c>
      <c r="DL6" s="35" t="str">
        <f t="shared" si="12"/>
        <v>-</v>
      </c>
      <c r="DM6" s="35">
        <f t="shared" si="12"/>
        <v>15.05</v>
      </c>
      <c r="DN6" s="35" t="str">
        <f t="shared" si="12"/>
        <v>-</v>
      </c>
      <c r="DO6" s="35" t="str">
        <f t="shared" si="12"/>
        <v>-</v>
      </c>
      <c r="DP6" s="35" t="str">
        <f t="shared" si="12"/>
        <v>-</v>
      </c>
      <c r="DQ6" s="35" t="str">
        <f t="shared" si="12"/>
        <v>-</v>
      </c>
      <c r="DR6" s="35">
        <f t="shared" si="12"/>
        <v>21.84</v>
      </c>
      <c r="DS6" s="34" t="str">
        <f>IF(DS7="","",IF(DS7="-","【-】","【"&amp;SUBSTITUTE(TEXT(DS7,"#,##0.00"),"-","△")&amp;"】"))</f>
        <v>【30.43】</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4">
        <f t="shared" si="14"/>
        <v>0</v>
      </c>
      <c r="EO6" s="34" t="str">
        <f>IF(EO7="","",IF(EO7="-","【-】","【"&amp;SUBSTITUTE(TEXT(EO7,"#,##0.00"),"-","△")&amp;"】"))</f>
        <v>【0.00】</v>
      </c>
    </row>
    <row r="7" spans="1:148" s="36" customFormat="1" x14ac:dyDescent="0.15">
      <c r="A7" s="28"/>
      <c r="B7" s="37">
        <v>2019</v>
      </c>
      <c r="C7" s="37">
        <v>322032</v>
      </c>
      <c r="D7" s="37">
        <v>46</v>
      </c>
      <c r="E7" s="37">
        <v>17</v>
      </c>
      <c r="F7" s="37">
        <v>9</v>
      </c>
      <c r="G7" s="37">
        <v>0</v>
      </c>
      <c r="H7" s="37" t="s">
        <v>96</v>
      </c>
      <c r="I7" s="37" t="s">
        <v>97</v>
      </c>
      <c r="J7" s="37" t="s">
        <v>98</v>
      </c>
      <c r="K7" s="37" t="s">
        <v>99</v>
      </c>
      <c r="L7" s="37" t="s">
        <v>100</v>
      </c>
      <c r="M7" s="37" t="s">
        <v>101</v>
      </c>
      <c r="N7" s="38" t="s">
        <v>102</v>
      </c>
      <c r="O7" s="38">
        <v>-1.65</v>
      </c>
      <c r="P7" s="38">
        <v>0.05</v>
      </c>
      <c r="Q7" s="38">
        <v>100</v>
      </c>
      <c r="R7" s="38">
        <v>3352</v>
      </c>
      <c r="S7" s="38">
        <v>174995</v>
      </c>
      <c r="T7" s="38">
        <v>624.36</v>
      </c>
      <c r="U7" s="38">
        <v>280.27999999999997</v>
      </c>
      <c r="V7" s="38">
        <v>81</v>
      </c>
      <c r="W7" s="38">
        <v>0.01</v>
      </c>
      <c r="X7" s="38">
        <v>8100</v>
      </c>
      <c r="Y7" s="38" t="s">
        <v>102</v>
      </c>
      <c r="Z7" s="38" t="s">
        <v>102</v>
      </c>
      <c r="AA7" s="38" t="s">
        <v>102</v>
      </c>
      <c r="AB7" s="38" t="s">
        <v>102</v>
      </c>
      <c r="AC7" s="38">
        <v>82.82</v>
      </c>
      <c r="AD7" s="38" t="s">
        <v>102</v>
      </c>
      <c r="AE7" s="38" t="s">
        <v>102</v>
      </c>
      <c r="AF7" s="38" t="s">
        <v>102</v>
      </c>
      <c r="AG7" s="38" t="s">
        <v>102</v>
      </c>
      <c r="AH7" s="38">
        <v>92.79</v>
      </c>
      <c r="AI7" s="38">
        <v>98.84</v>
      </c>
      <c r="AJ7" s="38" t="s">
        <v>102</v>
      </c>
      <c r="AK7" s="38" t="s">
        <v>102</v>
      </c>
      <c r="AL7" s="38" t="s">
        <v>102</v>
      </c>
      <c r="AM7" s="38" t="s">
        <v>102</v>
      </c>
      <c r="AN7" s="38">
        <v>137.88999999999999</v>
      </c>
      <c r="AO7" s="38" t="s">
        <v>102</v>
      </c>
      <c r="AP7" s="38" t="s">
        <v>102</v>
      </c>
      <c r="AQ7" s="38" t="s">
        <v>102</v>
      </c>
      <c r="AR7" s="38" t="s">
        <v>102</v>
      </c>
      <c r="AS7" s="38">
        <v>78.09</v>
      </c>
      <c r="AT7" s="38">
        <v>1399.6</v>
      </c>
      <c r="AU7" s="38" t="s">
        <v>102</v>
      </c>
      <c r="AV7" s="38" t="s">
        <v>102</v>
      </c>
      <c r="AW7" s="38" t="s">
        <v>102</v>
      </c>
      <c r="AX7" s="38" t="s">
        <v>102</v>
      </c>
      <c r="AY7" s="38">
        <v>0.99</v>
      </c>
      <c r="AZ7" s="38" t="s">
        <v>102</v>
      </c>
      <c r="BA7" s="38" t="s">
        <v>102</v>
      </c>
      <c r="BB7" s="38" t="s">
        <v>102</v>
      </c>
      <c r="BC7" s="38" t="s">
        <v>102</v>
      </c>
      <c r="BD7" s="38">
        <v>124.98</v>
      </c>
      <c r="BE7" s="38">
        <v>83.42</v>
      </c>
      <c r="BF7" s="38" t="s">
        <v>102</v>
      </c>
      <c r="BG7" s="38" t="s">
        <v>102</v>
      </c>
      <c r="BH7" s="38" t="s">
        <v>102</v>
      </c>
      <c r="BI7" s="38" t="s">
        <v>102</v>
      </c>
      <c r="BJ7" s="38">
        <v>2491.23</v>
      </c>
      <c r="BK7" s="38" t="s">
        <v>102</v>
      </c>
      <c r="BL7" s="38" t="s">
        <v>102</v>
      </c>
      <c r="BM7" s="38" t="s">
        <v>102</v>
      </c>
      <c r="BN7" s="38" t="s">
        <v>102</v>
      </c>
      <c r="BO7" s="38">
        <v>720.41</v>
      </c>
      <c r="BP7" s="38">
        <v>1682.85</v>
      </c>
      <c r="BQ7" s="38" t="s">
        <v>102</v>
      </c>
      <c r="BR7" s="38" t="s">
        <v>102</v>
      </c>
      <c r="BS7" s="38" t="s">
        <v>102</v>
      </c>
      <c r="BT7" s="38" t="s">
        <v>102</v>
      </c>
      <c r="BU7" s="38">
        <v>42.74</v>
      </c>
      <c r="BV7" s="38" t="s">
        <v>102</v>
      </c>
      <c r="BW7" s="38" t="s">
        <v>102</v>
      </c>
      <c r="BX7" s="38" t="s">
        <v>102</v>
      </c>
      <c r="BY7" s="38" t="s">
        <v>102</v>
      </c>
      <c r="BZ7" s="38">
        <v>71</v>
      </c>
      <c r="CA7" s="38">
        <v>36.18</v>
      </c>
      <c r="CB7" s="38" t="s">
        <v>102</v>
      </c>
      <c r="CC7" s="38" t="s">
        <v>102</v>
      </c>
      <c r="CD7" s="38" t="s">
        <v>102</v>
      </c>
      <c r="CE7" s="38" t="s">
        <v>102</v>
      </c>
      <c r="CF7" s="38">
        <v>393.2</v>
      </c>
      <c r="CG7" s="38" t="s">
        <v>102</v>
      </c>
      <c r="CH7" s="38" t="s">
        <v>102</v>
      </c>
      <c r="CI7" s="38" t="s">
        <v>102</v>
      </c>
      <c r="CJ7" s="38" t="s">
        <v>102</v>
      </c>
      <c r="CK7" s="38">
        <v>317.06</v>
      </c>
      <c r="CL7" s="38">
        <v>510.14</v>
      </c>
      <c r="CM7" s="38" t="s">
        <v>102</v>
      </c>
      <c r="CN7" s="38" t="s">
        <v>102</v>
      </c>
      <c r="CO7" s="38" t="s">
        <v>102</v>
      </c>
      <c r="CP7" s="38" t="s">
        <v>102</v>
      </c>
      <c r="CQ7" s="38">
        <v>53.33</v>
      </c>
      <c r="CR7" s="38" t="s">
        <v>102</v>
      </c>
      <c r="CS7" s="38" t="s">
        <v>102</v>
      </c>
      <c r="CT7" s="38" t="s">
        <v>102</v>
      </c>
      <c r="CU7" s="38" t="s">
        <v>102</v>
      </c>
      <c r="CV7" s="38">
        <v>46.62</v>
      </c>
      <c r="CW7" s="38">
        <v>35.17</v>
      </c>
      <c r="CX7" s="38" t="s">
        <v>102</v>
      </c>
      <c r="CY7" s="38" t="s">
        <v>102</v>
      </c>
      <c r="CZ7" s="38" t="s">
        <v>102</v>
      </c>
      <c r="DA7" s="38" t="s">
        <v>102</v>
      </c>
      <c r="DB7" s="38">
        <v>85.19</v>
      </c>
      <c r="DC7" s="38" t="s">
        <v>102</v>
      </c>
      <c r="DD7" s="38" t="s">
        <v>102</v>
      </c>
      <c r="DE7" s="38" t="s">
        <v>102</v>
      </c>
      <c r="DF7" s="38" t="s">
        <v>102</v>
      </c>
      <c r="DG7" s="38">
        <v>87.53</v>
      </c>
      <c r="DH7" s="38">
        <v>90.15</v>
      </c>
      <c r="DI7" s="38" t="s">
        <v>102</v>
      </c>
      <c r="DJ7" s="38" t="s">
        <v>102</v>
      </c>
      <c r="DK7" s="38" t="s">
        <v>102</v>
      </c>
      <c r="DL7" s="38" t="s">
        <v>102</v>
      </c>
      <c r="DM7" s="38">
        <v>15.05</v>
      </c>
      <c r="DN7" s="38" t="s">
        <v>102</v>
      </c>
      <c r="DO7" s="38" t="s">
        <v>102</v>
      </c>
      <c r="DP7" s="38" t="s">
        <v>102</v>
      </c>
      <c r="DQ7" s="38" t="s">
        <v>102</v>
      </c>
      <c r="DR7" s="38">
        <v>21.84</v>
      </c>
      <c r="DS7" s="38">
        <v>30.43</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v>
      </c>
      <c r="EO7" s="38">
        <v>0</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2021-02-18T06:05:07Z</cp:lastPrinted>
  <dcterms:created xsi:type="dcterms:W3CDTF">2020-12-04T02:39:34Z</dcterms:created>
  <dcterms:modified xsi:type="dcterms:W3CDTF">2021-02-18T06:05:09Z</dcterms:modified>
  <cp:category/>
</cp:coreProperties>
</file>