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flsv\庁内共有\1_課（室）共有【整理前】\040_財政部\00_財政課\R2\公営企業\0114_（2_4締切）公営企業に係る「経営比較分析表」分析等について\各課提出\"/>
    </mc:Choice>
  </mc:AlternateContent>
  <xr:revisionPtr revIDLastSave="0" documentId="13_ncr:1_{FBA4D03C-77B8-44CA-B6BC-BFF073B6300B}" xr6:coauthVersionLast="43" xr6:coauthVersionMax="43" xr10:uidLastSave="{00000000-0000-0000-0000-000000000000}"/>
  <workbookProtection workbookAlgorithmName="SHA-512" workbookHashValue="Waj2GOuCWwbpnBbsvhA3IsqtPYfytAQZVGCZw4kMhrE5Lj6vxfK5kGw9SWoXpeS0QlVZ9pb189iArpotnvcv4Q==" workbookSaltValue="HUld0xf5M/CISz+rUwJ12w==" workbookSpinCount="100000" lockStructure="1"/>
  <bookViews>
    <workbookView xWindow="-120" yWindow="-120" windowWidth="20730" windowHeight="113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<sst xmlns="http://schemas.openxmlformats.org/spreadsheetml/2006/main" count="228" uniqueCount="113">
  <si>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</si>
  <si>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</si>
  <si>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</si>
  <si>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</si>
  <si>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</si>
  <si>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</si>
  <si>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</si>
  <si>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</si>
  <si>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</si>
  <si>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</si>
  <si>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</si>
  <si>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</si>
  <si>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</si>
  <si>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</si>
  <si>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</si>
  <si>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</si>
  <si>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</si>
  <si>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</si>
  <si>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</si>
  <si>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</si>
  <si>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</si>
  <si>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</si>
  <si>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</si>
  <si>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</si>
  <si>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</si>
  <si>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</si>
  <si>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</si>
  <si>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</si>
  <si>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</si>
  <si>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</si>
  <si>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</si>
  <si>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</si>
  <si>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</si>
  <si>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</si>
  <si>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</si>
  <si>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</si>
  <si>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</si>
  <si>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</si>
  <si>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</si>
  <si>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</si>
  <si>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</si>
  <si>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</si>
  <si>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</si>
  <si>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</si>
  <si>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</si>
  <si>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</si>
  <si>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</si>
  <si>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</si>
  <si>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</si>
  <si>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</si>
  <si>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</si>
  <si>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</si>
  <si>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</si>
  <si>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</si>
  <si>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</si>
  <si>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</si>
  <si>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</si>
  <si>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</si>
  <si>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</si>
  <si>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</si>
  <si>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</si>
  <si>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</si>
  <si>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</si>
  <si>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</si>
  <si>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</si>
  <si>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</si>
  <si>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</si>
  <si>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</si>
  <si>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</si>
  <si>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</si>
  <si>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</si>
  <si>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</si>
  <si>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</si>
  <si>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</si>
  <si>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</si>
  <si>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</si>
  <si>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</si>
  <si>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</si>
  <si>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</si>
  <si>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</si>
  <si>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</si>
  <si>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</si>
  <si>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</si>
  <si>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</si>
  <si>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</si>
  <si>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</si>
  <si>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</si>
  <si>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</si>
  <si>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</si>
  <si>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</si>
  <si>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</si>
  <si>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</si>
  <si>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</si>
  <si>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</si>
  <si>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</si>
  <si>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</si>
  <si>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</si>
  <si>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</si>
  <si>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</si>
  <si>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</si>
  <si>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</si>
  <si>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</si>
  <si>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</si>
  <si>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</si>
  <si>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</si>
  <si>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</si>
  <si>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</si>
  <si>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</si>
  <si>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</si>
  <si>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</si>
  <si>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①収益及び費用いずれも増加したが、費用の増加に比べ、収益の増加が多かったため、前年度より高くなったが、類似団体を下回っている。
②欠損金がないため表示されない。
③流動資産及び流動負債いずれも減少したが、流動資産の減少に比べ、大型事業の終了に伴う未払金の減による流動負債の減少が多かったため、前年度より高くなったが、類似団体を下回っている。
④企業債残高が減少し、給水収益が増加したため、前年度より低くなったが、類似団体を上回っている。
⑤供給単価はほぼ横ばいであったが、給水原価が減少したため、前年度より高くなったが、類似団体を下回っている。
⑥有収水量が増加し、費用が減少したため、前年度より低くなったが、類似団体を上回っている。
⑦小規模水源施設の統廃合により一日配水能力が減少したため、前年度より高くなり、類似団体を上回っている。
⑧計画的な漏水調査の実施や老朽管の更新により漏水量が減少したため、前年度より高くなり、類似団体を上回っている。</t>
    <phoneticPr fontId="4"/>
  </si>
  <si>
    <t>①償却対象資産の帳簿原価、減価償却累計額ともに増加したが、帳簿原価に比べ、減価償却累計額の増加が多かったため、前年度より高くなったが、類似団体を下回っている。
②計画的に管路更新を進めているが、法定耐用年数を超過した管路延長が増加したため、前年度より高くなり、類似団体を上回っている。
③計画的に管路更新を進めているが、基幹管路の整備を推進した影響で、更新した管路延長が減少したため、前年度より低くなり、類似団体を下回っている。</t>
    <phoneticPr fontId="4"/>
  </si>
  <si>
    <t>　令和元年度は、うるう年の影響で使用水量は前年度よりわずかに増加したが、一日平均配水量は前年度より減少し、使用水量の減少傾向は続いている。一方、水道施設の更新や耐震化の推進のための支出は増加する状況にある。
　経営状況については、前年度と概ね同様の比率となったが、類似団体に比べ、経常収支比率や料金回収率が低く、企業債残高対給水収益比率も高くなっている。
　老朽化の状況については、類似団体に比べ、管路経年化率は高く、管路更新率も下回っており、今後も管路の更新需要が一層増える見込みである。
　このような厳しい経営状況の中、令和２年度から水道料金を改定し、収入を確保することで経営の安定化を図り、「出雲市水道事業ビジョン」に基づいた計画的な施設の更新と耐震化の取組を推進している。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</si>
</sst>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0.63</c:v>
                </c:pt>
                <c:pt idx="1">
                  <c:v>0.42</c:v>
                </c:pt>
                <c:pt idx="2">
                  <c:v>0.56000000000000005</c:v>
                </c:pt>
                <c:pt idx="3">
                  <c:v>0.83</c:v>
                </c:pt>
                <c:pt idx="4">
                  <c:v>0.63</c:v>
                </c:pt>
              </c:numCache>
            </c:numRef>
          </c:val>
          <c:extLst>
            <c:ext xmlns:c16="http://schemas.microsoft.com/office/drawing/2014/chart" uri="{C3380CC4-5D6E-409C-BE32-E72D297353CC}">
              <c16:uniqueId val="{00000000-01E8-4946-B461-874468FA891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01E8-4946-B461-874468FA891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62.05</c:v>
                </c:pt>
                <c:pt idx="1">
                  <c:v>61.46</c:v>
                </c:pt>
                <c:pt idx="2">
                  <c:v>64.400000000000006</c:v>
                </c:pt>
                <c:pt idx="3">
                  <c:v>63.2</c:v>
                </c:pt>
                <c:pt idx="4">
                  <c:v>63.99</c:v>
                </c:pt>
              </c:numCache>
            </c:numRef>
          </c:val>
          <c:extLst>
            <c:ext xmlns:c16="http://schemas.microsoft.com/office/drawing/2014/chart" uri="{C3380CC4-5D6E-409C-BE32-E72D297353CC}">
              <c16:uniqueId val="{00000000-5C38-41B2-9126-06C586AF302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5C38-41B2-9126-06C586AF302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90.98</c:v>
                </c:pt>
                <c:pt idx="1">
                  <c:v>92.8</c:v>
                </c:pt>
                <c:pt idx="2">
                  <c:v>91.95</c:v>
                </c:pt>
                <c:pt idx="3">
                  <c:v>92.34</c:v>
                </c:pt>
                <c:pt idx="4">
                  <c:v>92.37</c:v>
                </c:pt>
              </c:numCache>
            </c:numRef>
          </c:val>
          <c:extLst>
            <c:ext xmlns:c16="http://schemas.microsoft.com/office/drawing/2014/chart" uri="{C3380CC4-5D6E-409C-BE32-E72D297353CC}">
              <c16:uniqueId val="{00000000-6C0B-49BE-A107-4AB605B3E3E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6C0B-49BE-A107-4AB605B3E3E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121.39</c:v>
                </c:pt>
                <c:pt idx="1">
                  <c:v>124.1</c:v>
                </c:pt>
                <c:pt idx="2">
                  <c:v>105.88</c:v>
                </c:pt>
                <c:pt idx="3">
                  <c:v>105.37</c:v>
                </c:pt>
                <c:pt idx="4">
                  <c:v>105.54</c:v>
                </c:pt>
              </c:numCache>
            </c:numRef>
          </c:val>
          <c:extLst>
            <c:ext xmlns:c16="http://schemas.microsoft.com/office/drawing/2014/chart" uri="{C3380CC4-5D6E-409C-BE32-E72D297353CC}">
              <c16:uniqueId val="{00000000-D414-4E85-9909-2208A434DC7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D414-4E85-9909-2208A434DC7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42.38</c:v>
                </c:pt>
                <c:pt idx="1">
                  <c:v>44.37</c:v>
                </c:pt>
                <c:pt idx="2">
                  <c:v>38.909999999999997</c:v>
                </c:pt>
                <c:pt idx="3">
                  <c:v>40.020000000000003</c:v>
                </c:pt>
                <c:pt idx="4">
                  <c:v>41.74</c:v>
                </c:pt>
              </c:numCache>
            </c:numRef>
          </c:val>
          <c:extLst>
            <c:ext xmlns:c16="http://schemas.microsoft.com/office/drawing/2014/chart" uri="{C3380CC4-5D6E-409C-BE32-E72D297353CC}">
              <c16:uniqueId val="{00000000-4A12-4766-AA63-4507A5A7A1A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4A12-4766-AA63-4507A5A7A1A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14.6</c:v>
                </c:pt>
                <c:pt idx="1">
                  <c:v>25.35</c:v>
                </c:pt>
                <c:pt idx="2">
                  <c:v>23.36</c:v>
                </c:pt>
                <c:pt idx="3">
                  <c:v>24.93</c:v>
                </c:pt>
                <c:pt idx="4">
                  <c:v>26.39</c:v>
                </c:pt>
              </c:numCache>
            </c:numRef>
          </c:val>
          <c:extLst>
            <c:ext xmlns:c16="http://schemas.microsoft.com/office/drawing/2014/chart" uri="{C3380CC4-5D6E-409C-BE32-E72D297353CC}">
              <c16:uniqueId val="{00000000-0193-4193-8915-4366F5F939A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0193-4193-8915-4366F5F939A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44-49F8-BEB5-A7DB3AC205C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BD44-49F8-BEB5-A7DB3AC205C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244.23</c:v>
                </c:pt>
                <c:pt idx="1">
                  <c:v>205.01</c:v>
                </c:pt>
                <c:pt idx="2">
                  <c:v>167.05</c:v>
                </c:pt>
                <c:pt idx="3">
                  <c:v>134.34</c:v>
                </c:pt>
                <c:pt idx="4">
                  <c:v>157.66999999999999</c:v>
                </c:pt>
              </c:numCache>
            </c:numRef>
          </c:val>
          <c:extLst>
            <c:ext xmlns:c16="http://schemas.microsoft.com/office/drawing/2014/chart" uri="{C3380CC4-5D6E-409C-BE32-E72D297353CC}">
              <c16:uniqueId val="{00000000-16BD-482B-BEF9-907C5F2203D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16BD-482B-BEF9-907C5F2203D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372.32</c:v>
                </c:pt>
                <c:pt idx="1">
                  <c:v>365.9</c:v>
                </c:pt>
                <c:pt idx="2">
                  <c:v>585.96</c:v>
                </c:pt>
                <c:pt idx="3">
                  <c:v>574.41999999999996</c:v>
                </c:pt>
                <c:pt idx="4">
                  <c:v>551.86</c:v>
                </c:pt>
              </c:numCache>
            </c:numRef>
          </c:val>
          <c:extLst>
            <c:ext xmlns:c16="http://schemas.microsoft.com/office/drawing/2014/chart" uri="{C3380CC4-5D6E-409C-BE32-E72D297353CC}">
              <c16:uniqueId val="{00000000-D8A0-4FA8-847C-2BB54EDA679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D8A0-4FA8-847C-2BB54EDA679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116</c:v>
                </c:pt>
                <c:pt idx="1">
                  <c:v>119.42</c:v>
                </c:pt>
                <c:pt idx="2">
                  <c:v>95.93</c:v>
                </c:pt>
                <c:pt idx="3">
                  <c:v>96.79</c:v>
                </c:pt>
                <c:pt idx="4">
                  <c:v>97.32</c:v>
                </c:pt>
              </c:numCache>
            </c:numRef>
          </c:val>
          <c:extLst>
            <c:ext xmlns:c16="http://schemas.microsoft.com/office/drawing/2014/chart" uri="{C3380CC4-5D6E-409C-BE32-E72D297353CC}">
              <c16:uniqueId val="{00000000-E19E-4299-84A3-D383CE8E9E0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E19E-4299-84A3-D383CE8E9E0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137.85</c:v>
                </c:pt>
                <c:pt idx="1">
                  <c:v>134.01</c:v>
                </c:pt>
                <c:pt idx="2">
                  <c:v>166.84</c:v>
                </c:pt>
                <c:pt idx="3">
                  <c:v>165.53</c:v>
                </c:pt>
                <c:pt idx="4">
                  <c:v>164.8</c:v>
                </c:pt>
              </c:numCache>
            </c:numRef>
          </c:val>
          <c:extLst>
            <c:ext xmlns:c16="http://schemas.microsoft.com/office/drawing/2014/chart" uri="{C3380CC4-5D6E-409C-BE32-E72D297353CC}">
              <c16:uniqueId val="{00000000-5CA1-4A8B-8211-78CD66C5A3F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5CA1-4A8B-8211-78CD66C5A3F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島根県　出雲市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自治体職員</v>
      </c>
      <c r="AE8" s="60"/>
      <c r="AF8" s="60"/>
      <c r="AG8" s="60"/>
      <c r="AH8" s="60"/>
      <c r="AI8" s="60"/>
      <c r="AJ8" s="60"/>
      <c r="AK8" s="4"/>
      <c r="AL8" s="61">
        <f>データ!$R$6</f>
        <v>174995</v>
      </c>
      <c r="AM8" s="61"/>
      <c r="AN8" s="61"/>
      <c r="AO8" s="61"/>
      <c r="AP8" s="61"/>
      <c r="AQ8" s="61"/>
      <c r="AR8" s="61"/>
      <c r="AS8" s="61"/>
      <c r="AT8" s="52">
        <f>データ!$S$6</f>
        <v>624.36</v>
      </c>
      <c r="AU8" s="53"/>
      <c r="AV8" s="53"/>
      <c r="AW8" s="53"/>
      <c r="AX8" s="53"/>
      <c r="AY8" s="53"/>
      <c r="AZ8" s="53"/>
      <c r="BA8" s="53"/>
      <c r="BB8" s="54">
        <f>データ!$T$6</f>
        <v>280.27999999999997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63.7</v>
      </c>
      <c r="J10" s="53"/>
      <c r="K10" s="53"/>
      <c r="L10" s="53"/>
      <c r="M10" s="53"/>
      <c r="N10" s="53"/>
      <c r="O10" s="64"/>
      <c r="P10" s="54">
        <f>データ!$P$6</f>
        <v>82.13</v>
      </c>
      <c r="Q10" s="54"/>
      <c r="R10" s="54"/>
      <c r="S10" s="54"/>
      <c r="T10" s="54"/>
      <c r="U10" s="54"/>
      <c r="V10" s="54"/>
      <c r="W10" s="61">
        <f>データ!$Q$6</f>
        <v>2950</v>
      </c>
      <c r="X10" s="61"/>
      <c r="Y10" s="61"/>
      <c r="Z10" s="61"/>
      <c r="AA10" s="61"/>
      <c r="AB10" s="61"/>
      <c r="AC10" s="61"/>
      <c r="AD10" s="2"/>
      <c r="AE10" s="2"/>
      <c r="AF10" s="2"/>
      <c r="AG10" s="2"/>
      <c r="AH10" s="4"/>
      <c r="AI10" s="4"/>
      <c r="AJ10" s="4"/>
      <c r="AK10" s="4"/>
      <c r="AL10" s="61">
        <f>データ!$U$6</f>
        <v>143552</v>
      </c>
      <c r="AM10" s="61"/>
      <c r="AN10" s="61"/>
      <c r="AO10" s="61"/>
      <c r="AP10" s="61"/>
      <c r="AQ10" s="61"/>
      <c r="AR10" s="61"/>
      <c r="AS10" s="61"/>
      <c r="AT10" s="52">
        <f>データ!$V$6</f>
        <v>236.48</v>
      </c>
      <c r="AU10" s="53"/>
      <c r="AV10" s="53"/>
      <c r="AW10" s="53"/>
      <c r="AX10" s="53"/>
      <c r="AY10" s="53"/>
      <c r="AZ10" s="53"/>
      <c r="BA10" s="53"/>
      <c r="BB10" s="54">
        <f>データ!$W$6</f>
        <v>607.04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od/Dj/oVROYm90MXyapCsx8i38IfUm/Y5lk957i+Kv6WflH5HDC6DX7wwmY6Axpl2jZGV38mIUgRtB+XFuK8Aw==" saltValue="VNwNWvMcQKZSC+TZAOXJ6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322032</v>
      </c>
      <c r="D6" s="34">
        <f t="shared" si="3"/>
        <v>46</v>
      </c>
      <c r="E6" s="34">
        <f t="shared" si="3"/>
        <v>1</v>
      </c>
      <c r="F6" s="34">
        <f t="shared" si="3"/>
        <v>0</v>
      </c>
      <c r="G6" s="34">
        <f t="shared" si="3"/>
        <v>1</v>
      </c>
      <c r="H6" s="34" t="str">
        <f t="shared" si="3"/>
        <v>島根県　出雲市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63.7</v>
      </c>
      <c r="P6" s="35">
        <f t="shared" si="3"/>
        <v>82.13</v>
      </c>
      <c r="Q6" s="35">
        <f t="shared" si="3"/>
        <v>2950</v>
      </c>
      <c r="R6" s="35">
        <f t="shared" si="3"/>
        <v>174995</v>
      </c>
      <c r="S6" s="35">
        <f t="shared" si="3"/>
        <v>624.36</v>
      </c>
      <c r="T6" s="35">
        <f t="shared" si="3"/>
        <v>280.27999999999997</v>
      </c>
      <c r="U6" s="35">
        <f t="shared" si="3"/>
        <v>143552</v>
      </c>
      <c r="V6" s="35">
        <f t="shared" si="3"/>
        <v>236.48</v>
      </c>
      <c r="W6" s="35">
        <f t="shared" si="3"/>
        <v>607.04</v>
      </c>
      <c r="X6" s="36">
        <f>IF(X7="",NA(),X7)</f>
        <v>121.39</v>
      </c>
      <c r="Y6" s="36">
        <f t="shared" ref="Y6:AG6" si="4">IF(Y7="",NA(),Y7)</f>
        <v>124.1</v>
      </c>
      <c r="Z6" s="36">
        <f t="shared" si="4"/>
        <v>105.88</v>
      </c>
      <c r="AA6" s="36">
        <f t="shared" si="4"/>
        <v>105.37</v>
      </c>
      <c r="AB6" s="36">
        <f t="shared" si="4"/>
        <v>105.54</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244.23</v>
      </c>
      <c r="AU6" s="36">
        <f t="shared" ref="AU6:BC6" si="6">IF(AU7="",NA(),AU7)</f>
        <v>205.01</v>
      </c>
      <c r="AV6" s="36">
        <f t="shared" si="6"/>
        <v>167.05</v>
      </c>
      <c r="AW6" s="36">
        <f t="shared" si="6"/>
        <v>134.34</v>
      </c>
      <c r="AX6" s="36">
        <f t="shared" si="6"/>
        <v>157.66999999999999</v>
      </c>
      <c r="AY6" s="36">
        <f t="shared" si="6"/>
        <v>352.05</v>
      </c>
      <c r="AZ6" s="36">
        <f t="shared" si="6"/>
        <v>349.04</v>
      </c>
      <c r="BA6" s="36">
        <f t="shared" si="6"/>
        <v>337.49</v>
      </c>
      <c r="BB6" s="36">
        <f t="shared" si="6"/>
        <v>335.6</v>
      </c>
      <c r="BC6" s="36">
        <f t="shared" si="6"/>
        <v>358.91</v>
      </c>
      <c r="BD6" s="35" t="str">
        <f>IF(BD7="","",IF(BD7="-","【-】","【"&amp;SUBSTITUTE(TEXT(BD7,"#,##0.00"),"-","△")&amp;"】"))</f>
        <v>【264.97】</v>
      </c>
      <c r="BE6" s="36">
        <f>IF(BE7="",NA(),BE7)</f>
        <v>372.32</v>
      </c>
      <c r="BF6" s="36">
        <f t="shared" ref="BF6:BN6" si="7">IF(BF7="",NA(),BF7)</f>
        <v>365.9</v>
      </c>
      <c r="BG6" s="36">
        <f t="shared" si="7"/>
        <v>585.96</v>
      </c>
      <c r="BH6" s="36">
        <f t="shared" si="7"/>
        <v>574.41999999999996</v>
      </c>
      <c r="BI6" s="36">
        <f t="shared" si="7"/>
        <v>551.86</v>
      </c>
      <c r="BJ6" s="36">
        <f t="shared" si="7"/>
        <v>250.76</v>
      </c>
      <c r="BK6" s="36">
        <f t="shared" si="7"/>
        <v>254.54</v>
      </c>
      <c r="BL6" s="36">
        <f t="shared" si="7"/>
        <v>265.92</v>
      </c>
      <c r="BM6" s="36">
        <f t="shared" si="7"/>
        <v>258.26</v>
      </c>
      <c r="BN6" s="36">
        <f t="shared" si="7"/>
        <v>247.27</v>
      </c>
      <c r="BO6" s="35" t="str">
        <f>IF(BO7="","",IF(BO7="-","【-】","【"&amp;SUBSTITUTE(TEXT(BO7,"#,##0.00"),"-","△")&amp;"】"))</f>
        <v>【266.61】</v>
      </c>
      <c r="BP6" s="36">
        <f>IF(BP7="",NA(),BP7)</f>
        <v>116</v>
      </c>
      <c r="BQ6" s="36">
        <f t="shared" ref="BQ6:BY6" si="8">IF(BQ7="",NA(),BQ7)</f>
        <v>119.42</v>
      </c>
      <c r="BR6" s="36">
        <f t="shared" si="8"/>
        <v>95.93</v>
      </c>
      <c r="BS6" s="36">
        <f t="shared" si="8"/>
        <v>96.79</v>
      </c>
      <c r="BT6" s="36">
        <f t="shared" si="8"/>
        <v>97.32</v>
      </c>
      <c r="BU6" s="36">
        <f t="shared" si="8"/>
        <v>106.69</v>
      </c>
      <c r="BV6" s="36">
        <f t="shared" si="8"/>
        <v>106.52</v>
      </c>
      <c r="BW6" s="36">
        <f t="shared" si="8"/>
        <v>105.86</v>
      </c>
      <c r="BX6" s="36">
        <f t="shared" si="8"/>
        <v>106.07</v>
      </c>
      <c r="BY6" s="36">
        <f t="shared" si="8"/>
        <v>105.34</v>
      </c>
      <c r="BZ6" s="35" t="str">
        <f>IF(BZ7="","",IF(BZ7="-","【-】","【"&amp;SUBSTITUTE(TEXT(BZ7,"#,##0.00"),"-","△")&amp;"】"))</f>
        <v>【103.24】</v>
      </c>
      <c r="CA6" s="36">
        <f>IF(CA7="",NA(),CA7)</f>
        <v>137.85</v>
      </c>
      <c r="CB6" s="36">
        <f t="shared" ref="CB6:CJ6" si="9">IF(CB7="",NA(),CB7)</f>
        <v>134.01</v>
      </c>
      <c r="CC6" s="36">
        <f t="shared" si="9"/>
        <v>166.84</v>
      </c>
      <c r="CD6" s="36">
        <f t="shared" si="9"/>
        <v>165.53</v>
      </c>
      <c r="CE6" s="36">
        <f t="shared" si="9"/>
        <v>164.8</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62.05</v>
      </c>
      <c r="CM6" s="36">
        <f t="shared" ref="CM6:CU6" si="10">IF(CM7="",NA(),CM7)</f>
        <v>61.46</v>
      </c>
      <c r="CN6" s="36">
        <f t="shared" si="10"/>
        <v>64.400000000000006</v>
      </c>
      <c r="CO6" s="36">
        <f t="shared" si="10"/>
        <v>63.2</v>
      </c>
      <c r="CP6" s="36">
        <f t="shared" si="10"/>
        <v>63.99</v>
      </c>
      <c r="CQ6" s="36">
        <f t="shared" si="10"/>
        <v>62.26</v>
      </c>
      <c r="CR6" s="36">
        <f t="shared" si="10"/>
        <v>62.1</v>
      </c>
      <c r="CS6" s="36">
        <f t="shared" si="10"/>
        <v>62.38</v>
      </c>
      <c r="CT6" s="36">
        <f t="shared" si="10"/>
        <v>62.83</v>
      </c>
      <c r="CU6" s="36">
        <f t="shared" si="10"/>
        <v>62.05</v>
      </c>
      <c r="CV6" s="35" t="str">
        <f>IF(CV7="","",IF(CV7="-","【-】","【"&amp;SUBSTITUTE(TEXT(CV7,"#,##0.00"),"-","△")&amp;"】"))</f>
        <v>【60.00】</v>
      </c>
      <c r="CW6" s="36">
        <f>IF(CW7="",NA(),CW7)</f>
        <v>90.98</v>
      </c>
      <c r="CX6" s="36">
        <f t="shared" ref="CX6:DF6" si="11">IF(CX7="",NA(),CX7)</f>
        <v>92.8</v>
      </c>
      <c r="CY6" s="36">
        <f t="shared" si="11"/>
        <v>91.95</v>
      </c>
      <c r="CZ6" s="36">
        <f t="shared" si="11"/>
        <v>92.34</v>
      </c>
      <c r="DA6" s="36">
        <f t="shared" si="11"/>
        <v>92.37</v>
      </c>
      <c r="DB6" s="36">
        <f t="shared" si="11"/>
        <v>89.5</v>
      </c>
      <c r="DC6" s="36">
        <f t="shared" si="11"/>
        <v>89.52</v>
      </c>
      <c r="DD6" s="36">
        <f t="shared" si="11"/>
        <v>89.17</v>
      </c>
      <c r="DE6" s="36">
        <f t="shared" si="11"/>
        <v>88.86</v>
      </c>
      <c r="DF6" s="36">
        <f t="shared" si="11"/>
        <v>89.11</v>
      </c>
      <c r="DG6" s="35" t="str">
        <f>IF(DG7="","",IF(DG7="-","【-】","【"&amp;SUBSTITUTE(TEXT(DG7,"#,##0.00"),"-","△")&amp;"】"))</f>
        <v>【89.80】</v>
      </c>
      <c r="DH6" s="36">
        <f>IF(DH7="",NA(),DH7)</f>
        <v>42.38</v>
      </c>
      <c r="DI6" s="36">
        <f t="shared" ref="DI6:DQ6" si="12">IF(DI7="",NA(),DI7)</f>
        <v>44.37</v>
      </c>
      <c r="DJ6" s="36">
        <f t="shared" si="12"/>
        <v>38.909999999999997</v>
      </c>
      <c r="DK6" s="36">
        <f t="shared" si="12"/>
        <v>40.020000000000003</v>
      </c>
      <c r="DL6" s="36">
        <f t="shared" si="12"/>
        <v>41.74</v>
      </c>
      <c r="DM6" s="36">
        <f t="shared" si="12"/>
        <v>45.89</v>
      </c>
      <c r="DN6" s="36">
        <f t="shared" si="12"/>
        <v>46.58</v>
      </c>
      <c r="DO6" s="36">
        <f t="shared" si="12"/>
        <v>46.99</v>
      </c>
      <c r="DP6" s="36">
        <f t="shared" si="12"/>
        <v>47.89</v>
      </c>
      <c r="DQ6" s="36">
        <f t="shared" si="12"/>
        <v>48.69</v>
      </c>
      <c r="DR6" s="35" t="str">
        <f>IF(DR7="","",IF(DR7="-","【-】","【"&amp;SUBSTITUTE(TEXT(DR7,"#,##0.00"),"-","△")&amp;"】"))</f>
        <v>【49.59】</v>
      </c>
      <c r="DS6" s="36">
        <f>IF(DS7="",NA(),DS7)</f>
        <v>14.6</v>
      </c>
      <c r="DT6" s="36">
        <f t="shared" ref="DT6:EB6" si="13">IF(DT7="",NA(),DT7)</f>
        <v>25.35</v>
      </c>
      <c r="DU6" s="36">
        <f t="shared" si="13"/>
        <v>23.36</v>
      </c>
      <c r="DV6" s="36">
        <f t="shared" si="13"/>
        <v>24.93</v>
      </c>
      <c r="DW6" s="36">
        <f t="shared" si="13"/>
        <v>26.39</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0.63</v>
      </c>
      <c r="EE6" s="36">
        <f t="shared" ref="EE6:EM6" si="14">IF(EE7="",NA(),EE7)</f>
        <v>0.42</v>
      </c>
      <c r="EF6" s="36">
        <f t="shared" si="14"/>
        <v>0.56000000000000005</v>
      </c>
      <c r="EG6" s="36">
        <f t="shared" si="14"/>
        <v>0.83</v>
      </c>
      <c r="EH6" s="36">
        <f t="shared" si="14"/>
        <v>0.63</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322032</v>
      </c>
      <c r="D7" s="38">
        <v>46</v>
      </c>
      <c r="E7" s="38">
        <v>1</v>
      </c>
      <c r="F7" s="38">
        <v>0</v>
      </c>
      <c r="G7" s="38">
        <v>1</v>
      </c>
      <c r="H7" s="38" t="s">
        <v>93</v>
      </c>
      <c r="I7" s="38" t="s">
        <v>94</v>
      </c>
      <c r="J7" s="38" t="s">
        <v>95</v>
      </c>
      <c r="K7" s="38" t="s">
        <v>96</v>
      </c>
      <c r="L7" s="38" t="s">
        <v>97</v>
      </c>
      <c r="M7" s="38" t="s">
        <v>98</v>
      </c>
      <c r="N7" s="39" t="s">
        <v>99</v>
      </c>
      <c r="O7" s="39">
        <v>63.7</v>
      </c>
      <c r="P7" s="39">
        <v>82.13</v>
      </c>
      <c r="Q7" s="39">
        <v>2950</v>
      </c>
      <c r="R7" s="39">
        <v>174995</v>
      </c>
      <c r="S7" s="39">
        <v>624.36</v>
      </c>
      <c r="T7" s="39">
        <v>280.27999999999997</v>
      </c>
      <c r="U7" s="39">
        <v>143552</v>
      </c>
      <c r="V7" s="39">
        <v>236.48</v>
      </c>
      <c r="W7" s="39">
        <v>607.04</v>
      </c>
      <c r="X7" s="39">
        <v>121.39</v>
      </c>
      <c r="Y7" s="39">
        <v>124.1</v>
      </c>
      <c r="Z7" s="39">
        <v>105.88</v>
      </c>
      <c r="AA7" s="39">
        <v>105.37</v>
      </c>
      <c r="AB7" s="39">
        <v>105.54</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244.23</v>
      </c>
      <c r="AU7" s="39">
        <v>205.01</v>
      </c>
      <c r="AV7" s="39">
        <v>167.05</v>
      </c>
      <c r="AW7" s="39">
        <v>134.34</v>
      </c>
      <c r="AX7" s="39">
        <v>157.66999999999999</v>
      </c>
      <c r="AY7" s="39">
        <v>352.05</v>
      </c>
      <c r="AZ7" s="39">
        <v>349.04</v>
      </c>
      <c r="BA7" s="39">
        <v>337.49</v>
      </c>
      <c r="BB7" s="39">
        <v>335.6</v>
      </c>
      <c r="BC7" s="39">
        <v>358.91</v>
      </c>
      <c r="BD7" s="39">
        <v>264.97000000000003</v>
      </c>
      <c r="BE7" s="39">
        <v>372.32</v>
      </c>
      <c r="BF7" s="39">
        <v>365.9</v>
      </c>
      <c r="BG7" s="39">
        <v>585.96</v>
      </c>
      <c r="BH7" s="39">
        <v>574.41999999999996</v>
      </c>
      <c r="BI7" s="39">
        <v>551.86</v>
      </c>
      <c r="BJ7" s="39">
        <v>250.76</v>
      </c>
      <c r="BK7" s="39">
        <v>254.54</v>
      </c>
      <c r="BL7" s="39">
        <v>265.92</v>
      </c>
      <c r="BM7" s="39">
        <v>258.26</v>
      </c>
      <c r="BN7" s="39">
        <v>247.27</v>
      </c>
      <c r="BO7" s="39">
        <v>266.61</v>
      </c>
      <c r="BP7" s="39">
        <v>116</v>
      </c>
      <c r="BQ7" s="39">
        <v>119.42</v>
      </c>
      <c r="BR7" s="39">
        <v>95.93</v>
      </c>
      <c r="BS7" s="39">
        <v>96.79</v>
      </c>
      <c r="BT7" s="39">
        <v>97.32</v>
      </c>
      <c r="BU7" s="39">
        <v>106.69</v>
      </c>
      <c r="BV7" s="39">
        <v>106.52</v>
      </c>
      <c r="BW7" s="39">
        <v>105.86</v>
      </c>
      <c r="BX7" s="39">
        <v>106.07</v>
      </c>
      <c r="BY7" s="39">
        <v>105.34</v>
      </c>
      <c r="BZ7" s="39">
        <v>103.24</v>
      </c>
      <c r="CA7" s="39">
        <v>137.85</v>
      </c>
      <c r="CB7" s="39">
        <v>134.01</v>
      </c>
      <c r="CC7" s="39">
        <v>166.84</v>
      </c>
      <c r="CD7" s="39">
        <v>165.53</v>
      </c>
      <c r="CE7" s="39">
        <v>164.8</v>
      </c>
      <c r="CF7" s="39">
        <v>154.91999999999999</v>
      </c>
      <c r="CG7" s="39">
        <v>155.80000000000001</v>
      </c>
      <c r="CH7" s="39">
        <v>158.58000000000001</v>
      </c>
      <c r="CI7" s="39">
        <v>159.22</v>
      </c>
      <c r="CJ7" s="39">
        <v>159.6</v>
      </c>
      <c r="CK7" s="39">
        <v>168.38</v>
      </c>
      <c r="CL7" s="39">
        <v>62.05</v>
      </c>
      <c r="CM7" s="39">
        <v>61.46</v>
      </c>
      <c r="CN7" s="39">
        <v>64.400000000000006</v>
      </c>
      <c r="CO7" s="39">
        <v>63.2</v>
      </c>
      <c r="CP7" s="39">
        <v>63.99</v>
      </c>
      <c r="CQ7" s="39">
        <v>62.26</v>
      </c>
      <c r="CR7" s="39">
        <v>62.1</v>
      </c>
      <c r="CS7" s="39">
        <v>62.38</v>
      </c>
      <c r="CT7" s="39">
        <v>62.83</v>
      </c>
      <c r="CU7" s="39">
        <v>62.05</v>
      </c>
      <c r="CV7" s="39">
        <v>60</v>
      </c>
      <c r="CW7" s="39">
        <v>90.98</v>
      </c>
      <c r="CX7" s="39">
        <v>92.8</v>
      </c>
      <c r="CY7" s="39">
        <v>91.95</v>
      </c>
      <c r="CZ7" s="39">
        <v>92.34</v>
      </c>
      <c r="DA7" s="39">
        <v>92.37</v>
      </c>
      <c r="DB7" s="39">
        <v>89.5</v>
      </c>
      <c r="DC7" s="39">
        <v>89.52</v>
      </c>
      <c r="DD7" s="39">
        <v>89.17</v>
      </c>
      <c r="DE7" s="39">
        <v>88.86</v>
      </c>
      <c r="DF7" s="39">
        <v>89.11</v>
      </c>
      <c r="DG7" s="39">
        <v>89.8</v>
      </c>
      <c r="DH7" s="39">
        <v>42.38</v>
      </c>
      <c r="DI7" s="39">
        <v>44.37</v>
      </c>
      <c r="DJ7" s="39">
        <v>38.909999999999997</v>
      </c>
      <c r="DK7" s="39">
        <v>40.020000000000003</v>
      </c>
      <c r="DL7" s="39">
        <v>41.74</v>
      </c>
      <c r="DM7" s="39">
        <v>45.89</v>
      </c>
      <c r="DN7" s="39">
        <v>46.58</v>
      </c>
      <c r="DO7" s="39">
        <v>46.99</v>
      </c>
      <c r="DP7" s="39">
        <v>47.89</v>
      </c>
      <c r="DQ7" s="39">
        <v>48.69</v>
      </c>
      <c r="DR7" s="39">
        <v>49.59</v>
      </c>
      <c r="DS7" s="39">
        <v>14.6</v>
      </c>
      <c r="DT7" s="39">
        <v>25.35</v>
      </c>
      <c r="DU7" s="39">
        <v>23.36</v>
      </c>
      <c r="DV7" s="39">
        <v>24.93</v>
      </c>
      <c r="DW7" s="39">
        <v>26.39</v>
      </c>
      <c r="DX7" s="39">
        <v>13.14</v>
      </c>
      <c r="DY7" s="39">
        <v>14.45</v>
      </c>
      <c r="DZ7" s="39">
        <v>15.83</v>
      </c>
      <c r="EA7" s="39">
        <v>16.899999999999999</v>
      </c>
      <c r="EB7" s="39">
        <v>18.260000000000002</v>
      </c>
      <c r="EC7" s="39">
        <v>19.440000000000001</v>
      </c>
      <c r="ED7" s="39">
        <v>0.63</v>
      </c>
      <c r="EE7" s="39">
        <v>0.42</v>
      </c>
      <c r="EF7" s="39">
        <v>0.56000000000000005</v>
      </c>
      <c r="EG7" s="39">
        <v>0.83</v>
      </c>
      <c r="EH7" s="39">
        <v>0.63</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SL108</cp:lastModifiedBy>
  <cp:lastPrinted>2021-01-31T23:42:17Z</cp:lastPrinted>
  <dcterms:created xsi:type="dcterms:W3CDTF">2020-12-04T02:13:03Z</dcterms:created>
  <dcterms:modified xsi:type="dcterms:W3CDTF">2021-02-01T00:30:23Z</dcterms:modified>
  <cp:category/>
</cp:coreProperties>
</file>