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2年度\G01各課提出\財政課\R3.2.1〆　公営企業に係る 「経営比較分析表」 分析等について\農集・個別\"/>
    </mc:Choice>
  </mc:AlternateContent>
  <workbookProtection workbookAlgorithmName="SHA-512" workbookHashValue="k9RngQx8Ky/wfjfHtsPfykuLI0WOvL8xbPE/btVAZTXUmVtWAsalcvFwdwL6PC75rMmE0kcQZat14sdhsVcq2g==" workbookSaltValue="LhdYuu/2UVKiw2f7GbJl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<sst xmlns="http://schemas.openxmlformats.org/spreadsheetml/2006/main" count="247" uniqueCount="117">
  <si>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</si>
  <si>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</si>
  <si>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</si>
  <si>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</si>
  <si>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</si>
  <si>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</si>
  <si>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</si>
  <si>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</si>
  <si>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</si>
  <si>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</si>
  <si>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</si>
  <si>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</si>
  <si>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</si>
  <si>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</si>
  <si>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</si>
  <si>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</si>
  <si>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</si>
  <si>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</si>
  <si>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</si>
  <si>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</si>
  <si>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</si>
  <si>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</si>
  <si>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</si>
  <si>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</si>
  <si>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</si>
  <si>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</si>
  <si>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</si>
  <si>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</si>
  <si>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</si>
  <si>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</si>
  <si>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</si>
  <si>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</si>
  <si>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</si>
  <si>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</si>
  <si>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</si>
  <si>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</si>
  <si>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</si>
  <si>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</si>
  <si>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</si>
  <si>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</si>
  <si>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</si>
  <si>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</si>
  <si>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</si>
  <si>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</si>
  <si>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</si>
  <si>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</si>
  <si>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</si>
  <si>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</si>
  <si>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</si>
  <si>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</si>
  <si>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</si>
  <si>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</si>
  <si>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</si>
  <si>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</si>
  <si>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</si>
  <si>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</si>
  <si>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</si>
  <si>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</si>
  <si>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</si>
  <si>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</si>
  <si>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</si>
  <si>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</si>
  <si>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</si>
  <si>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</si>
  <si>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</si>
  <si>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</si>
  <si>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</si>
  <si>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</si>
  <si>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</si>
  <si>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</si>
  <si>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</si>
  <si>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</si>
  <si>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</si>
  <si>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</si>
  <si>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</si>
  <si>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</si>
  <si>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</si>
  <si>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</si>
  <si>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</si>
  <si>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</si>
  <si>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</si>
  <si>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</si>
  <si>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</si>
  <si>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</si>
  <si>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</si>
  <si>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</si>
  <si>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</si>
  <si>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</si>
  <si>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</si>
  <si>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</si>
  <si>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</si>
  <si>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</si>
  <si>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</si>
  <si>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</si>
  <si>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</si>
  <si>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</si>
  <si>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</si>
  <si>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</si>
  <si>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</si>
  <si>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</si>
  <si>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</si>
  <si>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</si>
  <si>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</si>
  <si>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</si>
  <si>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</si>
  <si>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</si>
  <si>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</si>
  <si>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</si>
  <si>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</si>
  <si>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</si>
  <si>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</si>
  <si>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</si>
  <si>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</si>
  <si>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</si>
  <si>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平成17年度に供用開始し、14年が経過しているが、老朽化が進んでいないため、浄化槽の更新は未着手である。
　電気設備は老朽化が進んでいるため、今後も修繕の増加が見込まれる。</t>
    <rPh sb="1" eb="3">
      <t>ヘイセイ</t>
    </rPh>
    <rPh sb="5" eb="7">
      <t>ネンド</t>
    </rPh>
    <rPh sb="8" eb="10">
      <t>キョウヨウ</t>
    </rPh>
    <rPh sb="10" eb="12">
      <t>カイシ</t>
    </rPh>
    <rPh sb="16" eb="17">
      <t>ネン</t>
    </rPh>
    <rPh sb="18" eb="20">
      <t>ケイカ</t>
    </rPh>
    <rPh sb="26" eb="29">
      <t>ロウキュウカ</t>
    </rPh>
    <rPh sb="30" eb="31">
      <t>スス</t>
    </rPh>
    <rPh sb="39" eb="42">
      <t>ジョウカソウ</t>
    </rPh>
    <rPh sb="43" eb="45">
      <t>コウシン</t>
    </rPh>
    <rPh sb="46" eb="49">
      <t>ミチャクシュ</t>
    </rPh>
    <rPh sb="55" eb="57">
      <t>デンキ</t>
    </rPh>
    <rPh sb="57" eb="59">
      <t>セツビ</t>
    </rPh>
    <rPh sb="60" eb="63">
      <t>ロウキュウカ</t>
    </rPh>
    <rPh sb="64" eb="65">
      <t>スス</t>
    </rPh>
    <rPh sb="72" eb="74">
      <t>コンゴ</t>
    </rPh>
    <rPh sb="75" eb="77">
      <t>シュウゼン</t>
    </rPh>
    <rPh sb="78" eb="79">
      <t>ゾウ</t>
    </rPh>
    <rPh sb="79" eb="80">
      <t>カ</t>
    </rPh>
    <rPh sb="81" eb="83">
      <t>ミコ</t>
    </rPh>
    <phoneticPr fontId="4"/>
  </si>
  <si>
    <t>　資産状況を把握し健全な経営を行うため、公営企業会計の適用について取組を進め、今後必要となる更新投資を見据え、適切な使用料収入の確保にあわせて、汚水処理費の削減にも努める。</t>
    <rPh sb="1" eb="3">
      <t>シサン</t>
    </rPh>
    <rPh sb="3" eb="5">
      <t>ジョウキョウ</t>
    </rPh>
    <rPh sb="6" eb="8">
      <t>ハアク</t>
    </rPh>
    <rPh sb="9" eb="11">
      <t>ケンゼン</t>
    </rPh>
    <rPh sb="12" eb="14">
      <t>ケイエイ</t>
    </rPh>
    <rPh sb="15" eb="16">
      <t>オコナ</t>
    </rPh>
    <rPh sb="20" eb="22">
      <t>コウエイ</t>
    </rPh>
    <rPh sb="22" eb="24">
      <t>キギョウ</t>
    </rPh>
    <rPh sb="24" eb="26">
      <t>カイケイ</t>
    </rPh>
    <rPh sb="27" eb="29">
      <t>テキヨウ</t>
    </rPh>
    <rPh sb="33" eb="35">
      <t>トリクミ</t>
    </rPh>
    <rPh sb="36" eb="37">
      <t>スス</t>
    </rPh>
    <rPh sb="39" eb="41">
      <t>コンゴ</t>
    </rPh>
    <rPh sb="41" eb="43">
      <t>ヒツヨウ</t>
    </rPh>
    <rPh sb="46" eb="48">
      <t>コウシン</t>
    </rPh>
    <rPh sb="48" eb="50">
      <t>トウシ</t>
    </rPh>
    <rPh sb="51" eb="53">
      <t>ミス</t>
    </rPh>
    <rPh sb="55" eb="57">
      <t>テキセツ</t>
    </rPh>
    <rPh sb="58" eb="60">
      <t>シヨウ</t>
    </rPh>
    <rPh sb="60" eb="61">
      <t>リョウ</t>
    </rPh>
    <rPh sb="61" eb="63">
      <t>シュウニュウ</t>
    </rPh>
    <rPh sb="64" eb="66">
      <t>カクホ</t>
    </rPh>
    <rPh sb="72" eb="74">
      <t>オスイ</t>
    </rPh>
    <rPh sb="74" eb="76">
      <t>ショリ</t>
    </rPh>
    <rPh sb="76" eb="77">
      <t>ヒ</t>
    </rPh>
    <rPh sb="78" eb="80">
      <t>サクゲン</t>
    </rPh>
    <rPh sb="82" eb="83">
      <t>ツト</t>
    </rPh>
    <phoneticPr fontId="4"/>
  </si>
  <si>
    <r>
      <t xml:space="preserve">　収益的収支比率は地方債償還金の増により、右肩下がりとなっている。
　企業債残高対事業規模比率は、個別排水処理事業に要する経費、分流式下水道等に要する経費として地方債現在高の一部を一般会計が負担しているため、類似団体と比較し低くなっている。
　汚水処理原価は、有収水量は減少したが汚水処理費を例年並みに抑えることができ、横ばいとなっており、類似団体と比較し低くなっている。今後も合併浄化槽の適正な使用について啓発を行う等、維持管理費の削減が必要である。
</t>
    </r>
    <r>
      <rPr>
        <sz val="11"/>
        <rFont val="ＭＳ ゴシック"/>
        <family val="3"/>
        <charset val="128"/>
      </rPr>
      <t>　経費回収率は、類似団体と比較し高くなっているが、約48％程度にとどまっており充分な水準には達していない。</t>
    </r>
    <r>
      <rPr>
        <sz val="11"/>
        <color theme="1"/>
        <rFont val="ＭＳ ゴシック"/>
        <family val="3"/>
        <charset val="128"/>
      </rPr>
      <t xml:space="preserve">
　施設利用率は類似団体とほぼ同水準であるが50％となっており、施設の利用状況等の分析も必要と考えられる。
　水洗化率は100％に達しており、公共用水域の水質保全につながっている。</t>
    </r>
    <rPh sb="1" eb="3">
      <t>シュウエキ</t>
    </rPh>
    <rPh sb="3" eb="4">
      <t>テキ</t>
    </rPh>
    <rPh sb="4" eb="6">
      <t>シュウシ</t>
    </rPh>
    <rPh sb="6" eb="8">
      <t>ヒリツ</t>
    </rPh>
    <rPh sb="9" eb="11">
      <t>チホウ</t>
    </rPh>
    <rPh sb="11" eb="12">
      <t>サイ</t>
    </rPh>
    <rPh sb="12" eb="14">
      <t>ショウカン</t>
    </rPh>
    <rPh sb="14" eb="15">
      <t>キン</t>
    </rPh>
    <rPh sb="16" eb="17">
      <t>ゾウ</t>
    </rPh>
    <rPh sb="21" eb="23">
      <t>ミギカタ</t>
    </rPh>
    <rPh sb="23" eb="24">
      <t>サ</t>
    </rPh>
    <rPh sb="35" eb="37">
      <t>キギョウ</t>
    </rPh>
    <rPh sb="37" eb="38">
      <t>サイ</t>
    </rPh>
    <rPh sb="38" eb="39">
      <t>ザン</t>
    </rPh>
    <rPh sb="39" eb="40">
      <t>タカ</t>
    </rPh>
    <rPh sb="40" eb="41">
      <t>タイ</t>
    </rPh>
    <rPh sb="41" eb="43">
      <t>ジギョウ</t>
    </rPh>
    <rPh sb="43" eb="45">
      <t>キボ</t>
    </rPh>
    <rPh sb="45" eb="47">
      <t>ヒリツ</t>
    </rPh>
    <rPh sb="49" eb="51">
      <t>コベツ</t>
    </rPh>
    <rPh sb="51" eb="53">
      <t>ハイスイ</t>
    </rPh>
    <rPh sb="53" eb="55">
      <t>ショリ</t>
    </rPh>
    <rPh sb="55" eb="57">
      <t>ジギョウ</t>
    </rPh>
    <rPh sb="58" eb="59">
      <t>ヨウ</t>
    </rPh>
    <rPh sb="61" eb="63">
      <t>ケイヒ</t>
    </rPh>
    <rPh sb="64" eb="66">
      <t>ブンリュウ</t>
    </rPh>
    <rPh sb="66" eb="67">
      <t>シキ</t>
    </rPh>
    <rPh sb="67" eb="70">
      <t>ゲスイドウ</t>
    </rPh>
    <rPh sb="70" eb="71">
      <t>トウ</t>
    </rPh>
    <rPh sb="72" eb="73">
      <t>ヨウ</t>
    </rPh>
    <rPh sb="75" eb="77">
      <t>ケイヒ</t>
    </rPh>
    <rPh sb="80" eb="83">
      <t>チホウサイ</t>
    </rPh>
    <rPh sb="83" eb="85">
      <t>ゲンザイ</t>
    </rPh>
    <rPh sb="85" eb="86">
      <t>タカ</t>
    </rPh>
    <rPh sb="87" eb="89">
      <t>イチブ</t>
    </rPh>
    <rPh sb="90" eb="92">
      <t>イッパン</t>
    </rPh>
    <rPh sb="92" eb="94">
      <t>カイケイ</t>
    </rPh>
    <rPh sb="95" eb="97">
      <t>フタン</t>
    </rPh>
    <rPh sb="104" eb="106">
      <t>ルイジ</t>
    </rPh>
    <rPh sb="106" eb="108">
      <t>ダンタイ</t>
    </rPh>
    <rPh sb="109" eb="111">
      <t>ヒカク</t>
    </rPh>
    <rPh sb="112" eb="113">
      <t>ヒク</t>
    </rPh>
    <rPh sb="122" eb="124">
      <t>オスイ</t>
    </rPh>
    <rPh sb="124" eb="126">
      <t>ショリ</t>
    </rPh>
    <rPh sb="126" eb="128">
      <t>ゲンカ</t>
    </rPh>
    <rPh sb="130" eb="131">
      <t>ア</t>
    </rPh>
    <rPh sb="131" eb="132">
      <t>シュウ</t>
    </rPh>
    <rPh sb="132" eb="134">
      <t>スイリョウ</t>
    </rPh>
    <rPh sb="135" eb="137">
      <t>ゲンショウ</t>
    </rPh>
    <rPh sb="140" eb="142">
      <t>オスイ</t>
    </rPh>
    <rPh sb="142" eb="144">
      <t>ショリ</t>
    </rPh>
    <rPh sb="144" eb="145">
      <t>ヒ</t>
    </rPh>
    <rPh sb="146" eb="148">
      <t>レイネン</t>
    </rPh>
    <rPh sb="148" eb="149">
      <t>ナ</t>
    </rPh>
    <rPh sb="151" eb="152">
      <t>オサ</t>
    </rPh>
    <rPh sb="160" eb="161">
      <t>ヨコ</t>
    </rPh>
    <rPh sb="170" eb="172">
      <t>ルイジ</t>
    </rPh>
    <rPh sb="172" eb="174">
      <t>ダンタイ</t>
    </rPh>
    <rPh sb="175" eb="177">
      <t>ヒカク</t>
    </rPh>
    <rPh sb="178" eb="179">
      <t>ヒク</t>
    </rPh>
    <rPh sb="186" eb="188">
      <t>コンゴ</t>
    </rPh>
    <rPh sb="189" eb="191">
      <t>ガッペイ</t>
    </rPh>
    <rPh sb="191" eb="194">
      <t>ジョウカソウ</t>
    </rPh>
    <rPh sb="195" eb="197">
      <t>テキセイ</t>
    </rPh>
    <rPh sb="198" eb="200">
      <t>シヨウ</t>
    </rPh>
    <rPh sb="204" eb="206">
      <t>ケイハツ</t>
    </rPh>
    <rPh sb="207" eb="208">
      <t>オコナ</t>
    </rPh>
    <rPh sb="209" eb="210">
      <t>トウ</t>
    </rPh>
    <rPh sb="211" eb="213">
      <t>イジ</t>
    </rPh>
    <rPh sb="213" eb="216">
      <t>カンリヒ</t>
    </rPh>
    <rPh sb="217" eb="219">
      <t>サクゲン</t>
    </rPh>
    <rPh sb="220" eb="222">
      <t>ヒツヨウ</t>
    </rPh>
    <rPh sb="240" eb="242">
      <t>ヒカク</t>
    </rPh>
    <rPh sb="252" eb="253">
      <t>ヤク</t>
    </rPh>
    <rPh sb="282" eb="284">
      <t>シセツ</t>
    </rPh>
    <rPh sb="284" eb="286">
      <t>リヨウ</t>
    </rPh>
    <rPh sb="286" eb="287">
      <t>リツ</t>
    </rPh>
    <rPh sb="288" eb="290">
      <t>ルイジ</t>
    </rPh>
    <rPh sb="290" eb="292">
      <t>ダンタイ</t>
    </rPh>
    <rPh sb="295" eb="296">
      <t>ドウ</t>
    </rPh>
    <rPh sb="296" eb="298">
      <t>スイジュン</t>
    </rPh>
    <rPh sb="312" eb="314">
      <t>シセツ</t>
    </rPh>
    <rPh sb="315" eb="317">
      <t>リヨウ</t>
    </rPh>
    <rPh sb="317" eb="319">
      <t>ジョウキョウ</t>
    </rPh>
    <rPh sb="319" eb="320">
      <t>トウ</t>
    </rPh>
    <rPh sb="321" eb="323">
      <t>ブンセキ</t>
    </rPh>
    <rPh sb="324" eb="326">
      <t>ヒツヨウ</t>
    </rPh>
    <rPh sb="327" eb="328">
      <t>カンガ</t>
    </rPh>
    <rPh sb="335" eb="338">
      <t>スイセンカ</t>
    </rPh>
    <rPh sb="338" eb="339">
      <t>リツ</t>
    </rPh>
    <rPh sb="345" eb="346">
      <t>タッ</t>
    </rPh>
    <rPh sb="351" eb="353">
      <t>コウキョウ</t>
    </rPh>
    <rPh sb="353" eb="354">
      <t>ヨウ</t>
    </rPh>
    <rPh sb="354" eb="356">
      <t>スイイキ</t>
    </rPh>
    <rPh sb="357" eb="359">
      <t>スイシツ</t>
    </rPh>
    <rPh sb="359" eb="361">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</si>
</sst>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BD-4471-AB5B-835BEC91BD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BD-4471-AB5B-835BEC91BD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53.85</c:v>
                </c:pt>
                <c:pt idx="1">
                  <c:v>53.85</c:v>
                </c:pt>
                <c:pt idx="2">
                  <c:v>53.85</c:v>
                </c:pt>
                <c:pt idx="3">
                  <c:v>50</c:v>
                </c:pt>
                <c:pt idx="4">
                  <c:v>50</c:v>
                </c:pt>
              </c:numCache>
            </c:numRef>
          </c:val>
          <c:extLst>
            <c:ext xmlns:c16="http://schemas.microsoft.com/office/drawing/2014/chart" uri="{C3380CC4-5D6E-409C-BE32-E72D297353CC}">
              <c16:uniqueId val="{00000000-61D1-42E3-B197-A703E37567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61D1-42E3-B197-A703E37567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08-43AC-9352-18FC7CCF4E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D808-43AC-9352-18FC7CCF4E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95.86</c:v>
                </c:pt>
                <c:pt idx="1">
                  <c:v>93.83</c:v>
                </c:pt>
                <c:pt idx="2">
                  <c:v>93.43</c:v>
                </c:pt>
                <c:pt idx="3">
                  <c:v>93.05</c:v>
                </c:pt>
                <c:pt idx="4">
                  <c:v>92.35</c:v>
                </c:pt>
              </c:numCache>
            </c:numRef>
          </c:val>
          <c:extLst>
            <c:ext xmlns:c16="http://schemas.microsoft.com/office/drawing/2014/chart" uri="{C3380CC4-5D6E-409C-BE32-E72D297353CC}">
              <c16:uniqueId val="{00000000-2EFE-4950-A540-705E19CBEC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E-4950-A540-705E19CBEC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1-4F10-8AA5-FB768F6BC6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1-4F10-8AA5-FB768F6BC6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6-44F7-BFFC-07CF7BD32F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6-44F7-BFFC-07CF7BD32F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F-4C7C-B2EC-64CC81CA31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F-4C7C-B2EC-64CC81CA31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8-445D-9ED4-28D1C6CF2D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8-445D-9ED4-28D1C6CF2D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14.58</c:v>
                </c:pt>
                <c:pt idx="1">
                  <c:v>12.49</c:v>
                </c:pt>
                <c:pt idx="2">
                  <c:v>145.65</c:v>
                </c:pt>
                <c:pt idx="3">
                  <c:v>141.26</c:v>
                </c:pt>
                <c:pt idx="4">
                  <c:v>132.52000000000001</c:v>
                </c:pt>
              </c:numCache>
            </c:numRef>
          </c:val>
          <c:extLst>
            <c:ext xmlns:c16="http://schemas.microsoft.com/office/drawing/2014/chart" uri="{C3380CC4-5D6E-409C-BE32-E72D297353CC}">
              <c16:uniqueId val="{00000000-2BD7-45BD-8AE2-C8C1A8F27A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2BD7-45BD-8AE2-C8C1A8F27A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50.92</c:v>
                </c:pt>
                <c:pt idx="1">
                  <c:v>47.19</c:v>
                </c:pt>
                <c:pt idx="2">
                  <c:v>49.67</c:v>
                </c:pt>
                <c:pt idx="3">
                  <c:v>47.06</c:v>
                </c:pt>
                <c:pt idx="4">
                  <c:v>48.06</c:v>
                </c:pt>
              </c:numCache>
            </c:numRef>
          </c:val>
          <c:extLst>
            <c:ext xmlns:c16="http://schemas.microsoft.com/office/drawing/2014/chart" uri="{C3380CC4-5D6E-409C-BE32-E72D297353CC}">
              <c16:uniqueId val="{00000000-6CF2-420C-BC65-35851F038C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6CF2-420C-BC65-35851F038C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327.31</c:v>
                </c:pt>
                <c:pt idx="1">
                  <c:v>352.75</c:v>
                </c:pt>
                <c:pt idx="2">
                  <c:v>333</c:v>
                </c:pt>
                <c:pt idx="3">
                  <c:v>351.07</c:v>
                </c:pt>
                <c:pt idx="4">
                  <c:v>349.85</c:v>
                </c:pt>
              </c:numCache>
            </c:numRef>
          </c:val>
          <c:extLst>
            <c:ext xmlns:c16="http://schemas.microsoft.com/office/drawing/2014/chart" uri="{C3380CC4-5D6E-409C-BE32-E72D297353CC}">
              <c16:uniqueId val="{00000000-BB3B-46F1-AC80-7E1B345FFF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BB3B-46F1-AC80-7E1B345FFF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浜田市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53330</v>
      </c>
      <c r="AM8" s="69"/>
      <c r="AN8" s="69"/>
      <c r="AO8" s="69"/>
      <c r="AP8" s="69"/>
      <c r="AQ8" s="69"/>
      <c r="AR8" s="69"/>
      <c r="AS8" s="69"/>
      <c r="AT8" s="68">
        <f>データ!T6</f>
        <v>690.68</v>
      </c>
      <c r="AU8" s="68"/>
      <c r="AV8" s="68"/>
      <c r="AW8" s="68"/>
      <c r="AX8" s="68"/>
      <c r="AY8" s="68"/>
      <c r="AZ8" s="68"/>
      <c r="BA8" s="68"/>
      <c r="BB8" s="68">
        <f>データ!U6</f>
        <v>77.209999999999994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0.12</v>
      </c>
      <c r="Q10" s="68"/>
      <c r="R10" s="68"/>
      <c r="S10" s="68"/>
      <c r="T10" s="68"/>
      <c r="U10" s="68"/>
      <c r="V10" s="68"/>
      <c r="W10" s="68">
        <f>データ!Q6</f>
        <v>100</v>
      </c>
      <c r="X10" s="68"/>
      <c r="Y10" s="68"/>
      <c r="Z10" s="68"/>
      <c r="AA10" s="68"/>
      <c r="AB10" s="68"/>
      <c r="AC10" s="68"/>
      <c r="AD10" s="69">
        <f>データ!R6</f>
        <v>3025</v>
      </c>
      <c r="AE10" s="69"/>
      <c r="AF10" s="69"/>
      <c r="AG10" s="69"/>
      <c r="AH10" s="69"/>
      <c r="AI10" s="69"/>
      <c r="AJ10" s="69"/>
      <c r="AK10" s="2"/>
      <c r="AL10" s="69">
        <f>データ!V6</f>
        <v>61</v>
      </c>
      <c r="AM10" s="69"/>
      <c r="AN10" s="69"/>
      <c r="AO10" s="69"/>
      <c r="AP10" s="69"/>
      <c r="AQ10" s="69"/>
      <c r="AR10" s="69"/>
      <c r="AS10" s="69"/>
      <c r="AT10" s="68">
        <f>データ!W6</f>
        <v>0.01</v>
      </c>
      <c r="AU10" s="68"/>
      <c r="AV10" s="68"/>
      <c r="AW10" s="68"/>
      <c r="AX10" s="68"/>
      <c r="AY10" s="68"/>
      <c r="AZ10" s="68"/>
      <c r="BA10" s="68"/>
      <c r="BB10" s="68">
        <f>データ!X6</f>
        <v>6100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ZNRf9UZ94ZBeWOrew0r/DeS39kzy67uQbwPux7EqKSmXq7GKeCzpfq+OGl1kseIORRNz1h9kvJypIqxOtgLlxA==" saltValue="Bdn3yalvVYOAK1m367fZ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322024</v>
      </c>
      <c r="D6" s="33">
        <f t="shared" si="3"/>
        <v>47</v>
      </c>
      <c r="E6" s="33">
        <f t="shared" si="3"/>
        <v>18</v>
      </c>
      <c r="F6" s="33">
        <f t="shared" si="3"/>
        <v>1</v>
      </c>
      <c r="G6" s="33">
        <f t="shared" si="3"/>
        <v>0</v>
      </c>
      <c r="H6" s="33" t="str">
        <f t="shared" si="3"/>
        <v>島根県　浜田市</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0.12</v>
      </c>
      <c r="Q6" s="34">
        <f t="shared" si="3"/>
        <v>100</v>
      </c>
      <c r="R6" s="34">
        <f t="shared" si="3"/>
        <v>3025</v>
      </c>
      <c r="S6" s="34">
        <f t="shared" si="3"/>
        <v>53330</v>
      </c>
      <c r="T6" s="34">
        <f t="shared" si="3"/>
        <v>690.68</v>
      </c>
      <c r="U6" s="34">
        <f t="shared" si="3"/>
        <v>77.209999999999994</v>
      </c>
      <c r="V6" s="34">
        <f t="shared" si="3"/>
        <v>61</v>
      </c>
      <c r="W6" s="34">
        <f t="shared" si="3"/>
        <v>0.01</v>
      </c>
      <c r="X6" s="34">
        <f t="shared" si="3"/>
        <v>6100</v>
      </c>
      <c r="Y6" s="35">
        <f>IF(Y7="",NA(),Y7)</f>
        <v>95.86</v>
      </c>
      <c r="Z6" s="35">
        <f t="shared" ref="Z6:AH6" si="4">IF(Z7="",NA(),Z7)</f>
        <v>93.83</v>
      </c>
      <c r="AA6" s="35">
        <f t="shared" si="4"/>
        <v>93.43</v>
      </c>
      <c r="AB6" s="35">
        <f t="shared" si="4"/>
        <v>93.05</v>
      </c>
      <c r="AC6" s="35">
        <f t="shared" si="4"/>
        <v>92.35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14.58</v>
      </c>
      <c r="BG6" s="35">
        <f t="shared" ref="BG6:BO6" si="7">IF(BG7="",NA(),BG7)</f>
        <v>12.49</v>
      </c>
      <c r="BH6" s="35">
        <f t="shared" si="7"/>
        <v>145.65</v>
      </c>
      <c r="BI6" s="35">
        <f t="shared" si="7"/>
        <v>141.26</v>
      </c>
      <c r="BJ6" s="35">
        <f t="shared" si="7"/>
        <v>132.52000000000001</v>
      </c>
      <c r="BK6" s="35">
        <f t="shared" si="7"/>
        <v>492.59</v>
      </c>
      <c r="BL6" s="35">
        <f t="shared" si="7"/>
        <v>503.8</v>
      </c>
      <c r="BM6" s="35">
        <f t="shared" si="7"/>
        <v>768.3</v>
      </c>
      <c r="BN6" s="35">
        <f t="shared" si="7"/>
        <v>918.36</v>
      </c>
      <c r="BO6" s="35">
        <f t="shared" si="7"/>
        <v>860.05</v>
      </c>
      <c r="BP6" s="34" t="str">
        <f>IF(BP7="","",IF(BP7="-","【-】","【"&amp;SUBSTITUTE(TEXT(BP7,"#,##0.00"),"-","△")&amp;"】"))</f>
        <v>【862.82】</v>
      </c>
      <c r="BQ6" s="35">
        <f>IF(BQ7="",NA(),BQ7)</f>
        <v>50.92</v>
      </c>
      <c r="BR6" s="35">
        <f t="shared" ref="BR6:BZ6" si="8">IF(BR7="",NA(),BR7)</f>
        <v>47.19</v>
      </c>
      <c r="BS6" s="35">
        <f t="shared" si="8"/>
        <v>49.67</v>
      </c>
      <c r="BT6" s="35">
        <f t="shared" si="8"/>
        <v>47.06</v>
      </c>
      <c r="BU6" s="35">
        <f t="shared" si="8"/>
        <v>48.06</v>
      </c>
      <c r="BV6" s="35">
        <f t="shared" si="8"/>
        <v>46.53</v>
      </c>
      <c r="BW6" s="35">
        <f t="shared" si="8"/>
        <v>51.58</v>
      </c>
      <c r="BX6" s="35">
        <f t="shared" si="8"/>
        <v>53.36</v>
      </c>
      <c r="BY6" s="35">
        <f t="shared" si="8"/>
        <v>50.94</v>
      </c>
      <c r="BZ6" s="35">
        <f t="shared" si="8"/>
        <v>44.86</v>
      </c>
      <c r="CA6" s="34" t="str">
        <f>IF(CA7="","",IF(CA7="-","【-】","【"&amp;SUBSTITUTE(TEXT(CA7,"#,##0.00"),"-","△")&amp;"】"))</f>
        <v>【49.71】</v>
      </c>
      <c r="CB6" s="35">
        <f>IF(CB7="",NA(),CB7)</f>
        <v>327.31</v>
      </c>
      <c r="CC6" s="35">
        <f t="shared" ref="CC6:CK6" si="9">IF(CC7="",NA(),CC7)</f>
        <v>352.75</v>
      </c>
      <c r="CD6" s="35">
        <f t="shared" si="9"/>
        <v>333</v>
      </c>
      <c r="CE6" s="35">
        <f t="shared" si="9"/>
        <v>351.07</v>
      </c>
      <c r="CF6" s="35">
        <f t="shared" si="9"/>
        <v>349.85</v>
      </c>
      <c r="CG6" s="35">
        <f t="shared" si="9"/>
        <v>373.71</v>
      </c>
      <c r="CH6" s="35">
        <f t="shared" si="9"/>
        <v>333.58</v>
      </c>
      <c r="CI6" s="35">
        <f t="shared" si="9"/>
        <v>347.38</v>
      </c>
      <c r="CJ6" s="35">
        <f t="shared" si="9"/>
        <v>371.2</v>
      </c>
      <c r="CK6" s="35">
        <f t="shared" si="9"/>
        <v>496.36</v>
      </c>
      <c r="CL6" s="34" t="str">
        <f>IF(CL7="","",IF(CL7="-","【-】","【"&amp;SUBSTITUTE(TEXT(CL7,"#,##0.00"),"-","△")&amp;"】"))</f>
        <v>【317.18】</v>
      </c>
      <c r="CM6" s="35">
        <f>IF(CM7="",NA(),CM7)</f>
        <v>53.85</v>
      </c>
      <c r="CN6" s="35">
        <f t="shared" ref="CN6:CV6" si="10">IF(CN7="",NA(),CN7)</f>
        <v>53.85</v>
      </c>
      <c r="CO6" s="35">
        <f t="shared" si="10"/>
        <v>53.85</v>
      </c>
      <c r="CP6" s="35">
        <f t="shared" si="10"/>
        <v>50</v>
      </c>
      <c r="CQ6" s="35">
        <f t="shared" si="10"/>
        <v>50</v>
      </c>
      <c r="CR6" s="35">
        <f t="shared" si="10"/>
        <v>44.84</v>
      </c>
      <c r="CS6" s="35">
        <f t="shared" si="10"/>
        <v>41.51</v>
      </c>
      <c r="CT6" s="35">
        <f t="shared" si="10"/>
        <v>49.31</v>
      </c>
      <c r="CU6" s="35">
        <f t="shared" si="10"/>
        <v>47.29</v>
      </c>
      <c r="CV6" s="35">
        <f t="shared" si="10"/>
        <v>54.73</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322024</v>
      </c>
      <c r="D7" s="37">
        <v>47</v>
      </c>
      <c r="E7" s="37">
        <v>18</v>
      </c>
      <c r="F7" s="37">
        <v>1</v>
      </c>
      <c r="G7" s="37">
        <v>0</v>
      </c>
      <c r="H7" s="37" t="s">
        <v>96</v>
      </c>
      <c r="I7" s="37" t="s">
        <v>97</v>
      </c>
      <c r="J7" s="37" t="s">
        <v>98</v>
      </c>
      <c r="K7" s="37" t="s">
        <v>99</v>
      </c>
      <c r="L7" s="37" t="s">
        <v>100</v>
      </c>
      <c r="M7" s="37" t="s">
        <v>101</v>
      </c>
      <c r="N7" s="38" t="s">
        <v>102</v>
      </c>
      <c r="O7" s="38" t="s">
        <v>103</v>
      </c>
      <c r="P7" s="38">
        <v>0.12</v>
      </c>
      <c r="Q7" s="38">
        <v>100</v>
      </c>
      <c r="R7" s="38">
        <v>3025</v>
      </c>
      <c r="S7" s="38">
        <v>53330</v>
      </c>
      <c r="T7" s="38">
        <v>690.68</v>
      </c>
      <c r="U7" s="38">
        <v>77.209999999999994</v>
      </c>
      <c r="V7" s="38">
        <v>61</v>
      </c>
      <c r="W7" s="38">
        <v>0.01</v>
      </c>
      <c r="X7" s="38">
        <v>6100</v>
      </c>
      <c r="Y7" s="38">
        <v>95.86</v>
      </c>
      <c r="Z7" s="38">
        <v>93.83</v>
      </c>
      <c r="AA7" s="38">
        <v>93.43</v>
      </c>
      <c r="AB7" s="38">
        <v>93.05</v>
      </c>
      <c r="AC7" s="38">
        <v>92.35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14.58</v>
      </c>
      <c r="BG7" s="38">
        <v>12.49</v>
      </c>
      <c r="BH7" s="38">
        <v>145.65</v>
      </c>
      <c r="BI7" s="38">
        <v>141.26</v>
      </c>
      <c r="BJ7" s="38">
        <v>132.52000000000001</v>
      </c>
      <c r="BK7" s="38">
        <v>492.59</v>
      </c>
      <c r="BL7" s="38">
        <v>503.8</v>
      </c>
      <c r="BM7" s="38">
        <v>768.3</v>
      </c>
      <c r="BN7" s="38">
        <v>918.36</v>
      </c>
      <c r="BO7" s="38">
        <v>860.05</v>
      </c>
      <c r="BP7" s="38">
        <v>862.82</v>
      </c>
      <c r="BQ7" s="38">
        <v>50.92</v>
      </c>
      <c r="BR7" s="38">
        <v>47.19</v>
      </c>
      <c r="BS7" s="38">
        <v>49.67</v>
      </c>
      <c r="BT7" s="38">
        <v>47.06</v>
      </c>
      <c r="BU7" s="38">
        <v>48.06</v>
      </c>
      <c r="BV7" s="38">
        <v>46.53</v>
      </c>
      <c r="BW7" s="38">
        <v>51.58</v>
      </c>
      <c r="BX7" s="38">
        <v>53.36</v>
      </c>
      <c r="BY7" s="38">
        <v>50.94</v>
      </c>
      <c r="BZ7" s="38">
        <v>44.86</v>
      </c>
      <c r="CA7" s="38">
        <v>49.71</v>
      </c>
      <c r="CB7" s="38">
        <v>327.31</v>
      </c>
      <c r="CC7" s="38">
        <v>352.75</v>
      </c>
      <c r="CD7" s="38">
        <v>333</v>
      </c>
      <c r="CE7" s="38">
        <v>351.07</v>
      </c>
      <c r="CF7" s="38">
        <v>349.85</v>
      </c>
      <c r="CG7" s="38">
        <v>373.71</v>
      </c>
      <c r="CH7" s="38">
        <v>333.58</v>
      </c>
      <c r="CI7" s="38">
        <v>347.38</v>
      </c>
      <c r="CJ7" s="38">
        <v>371.2</v>
      </c>
      <c r="CK7" s="38">
        <v>496.36</v>
      </c>
      <c r="CL7" s="38">
        <v>317.18</v>
      </c>
      <c r="CM7" s="38">
        <v>53.85</v>
      </c>
      <c r="CN7" s="38">
        <v>53.85</v>
      </c>
      <c r="CO7" s="38">
        <v>53.85</v>
      </c>
      <c r="CP7" s="38">
        <v>50</v>
      </c>
      <c r="CQ7" s="38">
        <v>50</v>
      </c>
      <c r="CR7" s="38">
        <v>44.84</v>
      </c>
      <c r="CS7" s="38">
        <v>41.51</v>
      </c>
      <c r="CT7" s="38">
        <v>49.31</v>
      </c>
      <c r="CU7" s="38">
        <v>47.29</v>
      </c>
      <c r="CV7" s="38">
        <v>54.73</v>
      </c>
      <c r="CW7" s="38">
        <v>47.67</v>
      </c>
      <c r="CX7" s="38">
        <v>100</v>
      </c>
      <c r="CY7" s="38">
        <v>100</v>
      </c>
      <c r="CZ7" s="38">
        <v>100</v>
      </c>
      <c r="DA7" s="38">
        <v>100</v>
      </c>
      <c r="DB7" s="38">
        <v>100</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麻菜美</cp:lastModifiedBy>
  <dcterms:created xsi:type="dcterms:W3CDTF">2020-12-04T03:21:20Z</dcterms:created>
  <dcterms:modified xsi:type="dcterms:W3CDTF">2021-02-01T02:53:06Z</dcterms:modified>
  <cp:category/>
</cp:coreProperties>
</file>