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72.24.9.170\hikashin\水道企業団\水道企業団\16調査・報告\001）島根県\001）市町村課\003）「経営比較分析表」分析・公表\2020.1.17「経営比較分析表」の分析\打ち返し\"/>
    </mc:Choice>
  </mc:AlternateContent>
  <xr:revisionPtr revIDLastSave="0" documentId="13_ncr:1_{8BF92176-2057-4C83-8319-0B1E579941E7}" xr6:coauthVersionLast="43" xr6:coauthVersionMax="43" xr10:uidLastSave="{00000000-0000-0000-0000-000000000000}"/>
  <workbookProtection workbookAlgorithmName="SHA-512" workbookHashValue="7PxV8r593gP5A5DLtRqEKk+4HZ0osYKMvVryeTLzarYX1wQYs61TJW3WvO/SfJtJzpq0ItcTpQ7koQ8/1q2CxA==" workbookSaltValue="XIjQ2J60KOw5yegvv8vGOQ=="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B10" i="4"/>
  <c r="AT10" i="4"/>
  <c r="W10" i="4"/>
  <c r="I10" i="4"/>
  <c r="B10" i="4"/>
  <c r="BB8" i="4"/>
  <c r="AT8" i="4"/>
  <c r="AL8" i="4"/>
  <c r="W8" i="4"/>
  <c r="P8" i="4"/>
  <c r="I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<sst xmlns="http://schemas.openxmlformats.org/spreadsheetml/2006/main" count="223" uniqueCount="108">
  <si>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</si>
  <si>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</si>
  <si>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</si>
  <si>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</si>
  <si>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</si>
  <si>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</si>
  <si>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</si>
  <si>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</si>
  <si>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</si>
  <si>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</si>
  <si>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</si>
  <si>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</si>
  <si>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</si>
  <si>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</si>
  <si>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</si>
  <si>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</si>
  <si>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</si>
  <si>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</si>
  <si>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</si>
  <si>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</si>
  <si>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</si>
  <si>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</si>
  <si>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</si>
  <si>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</si>
  <si>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</si>
  <si>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</si>
  <si>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</si>
  <si>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</si>
  <si>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</si>
  <si>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</si>
  <si>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</si>
  <si>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</si>
  <si>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</si>
  <si>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</si>
  <si>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</si>
  <si>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</si>
  <si>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</si>
  <si>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</si>
  <si>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</si>
  <si>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</si>
  <si>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</si>
  <si>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</si>
  <si>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</si>
  <si>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</si>
  <si>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</si>
  <si>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</si>
  <si>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</si>
  <si>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</si>
  <si>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</si>
  <si>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</si>
  <si>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</si>
  <si>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</si>
  <si>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</si>
  <si>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</si>
  <si>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</si>
  <si>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</si>
  <si>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</si>
  <si>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</si>
  <si>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</si>
  <si>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</si>
  <si>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</si>
  <si>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</si>
  <si>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</si>
  <si>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</si>
  <si>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</si>
  <si>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</si>
  <si>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</si>
  <si>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</si>
  <si>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</si>
  <si>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</si>
  <si>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</si>
  <si>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</si>
  <si>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</si>
  <si>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</si>
  <si>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</si>
  <si>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</si>
  <si>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</si>
  <si>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</si>
  <si>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</si>
  <si>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</si>
  <si>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</si>
  <si>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</si>
  <si>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</si>
  <si>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</si>
  <si>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</si>
  <si>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</si>
  <si>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</si>
  <si>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</si>
  <si>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</si>
  <si>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</si>
  <si>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</si>
  <si>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</si>
  <si>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</si>
  <si>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斐川宍道水道企業団</t>
  </si>
  <si>
    <t>法適用</t>
  </si>
  <si>
    <t>水道事業</t>
  </si>
  <si>
    <t>末端給水事業</t>
  </si>
  <si>
    <t>A5</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</si>
  <si>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</si>
  <si>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</si>
  <si>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</si>
  <si>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</si>
  <si>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</si>
  <si>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</si>
  <si>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</si>
  <si>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は比較的健全な経営が行われているが、給水人口、料金収入ともに減少するものと考えられる。また、施設・設備、管路の老朽化が進む中、適切な更新費用財源確保を行う必要がある。このような状況の下、健全な経営を維持するために令和元年度に水道ビジョンを策定した。これに基づき、更新時期、収支計画の進行管理を行い、場合によっては経営改善や計画等の見直しを実施し、収支均衡の維持に努めていく。</t>
    <rPh sb="1" eb="4">
      <t>ゲンジテン</t>
    </rPh>
    <rPh sb="6" eb="9">
      <t>ヒカクテキ</t>
    </rPh>
    <rPh sb="9" eb="11">
      <t>ケンゼン</t>
    </rPh>
    <rPh sb="12" eb="14">
      <t>ケイエイ</t>
    </rPh>
    <rPh sb="15" eb="16">
      <t>オコナ</t>
    </rPh>
    <rPh sb="23" eb="25">
      <t>キュウスイ</t>
    </rPh>
    <rPh sb="25" eb="27">
      <t>ジンコウ</t>
    </rPh>
    <rPh sb="28" eb="30">
      <t>リョウキン</t>
    </rPh>
    <rPh sb="30" eb="32">
      <t>シュウニュウ</t>
    </rPh>
    <rPh sb="35" eb="37">
      <t>ゲンショウ</t>
    </rPh>
    <rPh sb="42" eb="43">
      <t>カンガ</t>
    </rPh>
    <rPh sb="51" eb="53">
      <t>シセツ</t>
    </rPh>
    <rPh sb="54" eb="56">
      <t>セツビ</t>
    </rPh>
    <rPh sb="57" eb="59">
      <t>カンロ</t>
    </rPh>
    <rPh sb="60" eb="63">
      <t>ロウキュウカ</t>
    </rPh>
    <rPh sb="64" eb="65">
      <t>スス</t>
    </rPh>
    <rPh sb="66" eb="67">
      <t>ナカ</t>
    </rPh>
    <rPh sb="68" eb="70">
      <t>テキセツ</t>
    </rPh>
    <rPh sb="71" eb="73">
      <t>コウシン</t>
    </rPh>
    <rPh sb="73" eb="75">
      <t>ヒヨウ</t>
    </rPh>
    <rPh sb="75" eb="77">
      <t>ザイゲン</t>
    </rPh>
    <rPh sb="77" eb="79">
      <t>カクホ</t>
    </rPh>
    <rPh sb="80" eb="81">
      <t>オコナ</t>
    </rPh>
    <rPh sb="82" eb="84">
      <t>ヒツヨウ</t>
    </rPh>
    <rPh sb="93" eb="95">
      <t>ジョウキョウ</t>
    </rPh>
    <rPh sb="96" eb="97">
      <t>モト</t>
    </rPh>
    <rPh sb="98" eb="100">
      <t>ケンゼン</t>
    </rPh>
    <rPh sb="101" eb="103">
      <t>ケイエイ</t>
    </rPh>
    <rPh sb="104" eb="106">
      <t>イジ</t>
    </rPh>
    <rPh sb="111" eb="113">
      <t>レイワ</t>
    </rPh>
    <rPh sb="113" eb="114">
      <t>ガン</t>
    </rPh>
    <rPh sb="114" eb="116">
      <t>ネンド</t>
    </rPh>
    <rPh sb="117" eb="119">
      <t>スイドウ</t>
    </rPh>
    <rPh sb="124" eb="126">
      <t>サクテイ</t>
    </rPh>
    <rPh sb="132" eb="133">
      <t>モト</t>
    </rPh>
    <rPh sb="136" eb="138">
      <t>コウシン</t>
    </rPh>
    <rPh sb="138" eb="140">
      <t>ジキ</t>
    </rPh>
    <rPh sb="141" eb="143">
      <t>シュウシ</t>
    </rPh>
    <rPh sb="143" eb="145">
      <t>ケイカク</t>
    </rPh>
    <rPh sb="146" eb="148">
      <t>シンコウ</t>
    </rPh>
    <rPh sb="148" eb="150">
      <t>カンリ</t>
    </rPh>
    <rPh sb="151" eb="152">
      <t>オコナ</t>
    </rPh>
    <rPh sb="154" eb="156">
      <t>バアイ</t>
    </rPh>
    <rPh sb="161" eb="163">
      <t>ケイエイ</t>
    </rPh>
    <rPh sb="163" eb="165">
      <t>カイゼン</t>
    </rPh>
    <rPh sb="166" eb="168">
      <t>ケイカク</t>
    </rPh>
    <rPh sb="168" eb="169">
      <t>トウ</t>
    </rPh>
    <rPh sb="170" eb="172">
      <t>ミナオ</t>
    </rPh>
    <rPh sb="174" eb="176">
      <t>ジッシ</t>
    </rPh>
    <rPh sb="178" eb="180">
      <t>シュウシ</t>
    </rPh>
    <rPh sb="180" eb="182">
      <t>キンコウ</t>
    </rPh>
    <rPh sb="183" eb="185">
      <t>イジ</t>
    </rPh>
    <rPh sb="186" eb="187">
      <t>ツト</t>
    </rPh>
    <phoneticPr fontId="4"/>
  </si>
  <si>
    <t>・経常収支比率；平成26年度以降100％を超えており、維持管理費等の費用が賄えている。経常収益は増加傾向である。27年度に経常費用が増となり経常収支比率が一時的に下がったものの、その後は類似団体平均値、全国平均まで回復しており、平成30年度は類似団体平均値を上回った。料金回収率は類似団体平均値、全国平均よりも低く、給水原価が供給単価を上回る状態が続いている。今後の投資に対する財源確保のため、適切な料金収入の確保が必要である。
・企業債残高対給水収益比率；この率は類似団体平均値、全国平均に比べ非常に高い値となっている。給水収益は増加傾向にありこの比率は下降傾向にあるが、今後更新投資が増え比率が上昇することが予想されるため、計画的な企業債借入による投資を行なわなければならない。
・有収率；類似団体平均値を上回っているものの全国平均よりも若干低く、引き続き漏水の原因となる経年管路の更新を計画的に行う。また、濁水（赤水）対策の為の原水処理を実施し、洗管水等の無収水量削減に努めていく。</t>
    <rPh sb="1" eb="3">
      <t>ケイジョウ</t>
    </rPh>
    <rPh sb="3" eb="5">
      <t>シュウシ</t>
    </rPh>
    <rPh sb="5" eb="7">
      <t>ヒリツ</t>
    </rPh>
    <rPh sb="8" eb="10">
      <t>ヘイセイ</t>
    </rPh>
    <rPh sb="12" eb="14">
      <t>ネンド</t>
    </rPh>
    <rPh sb="14" eb="16">
      <t>イコウ</t>
    </rPh>
    <rPh sb="21" eb="22">
      <t>コ</t>
    </rPh>
    <rPh sb="27" eb="29">
      <t>イジ</t>
    </rPh>
    <rPh sb="29" eb="32">
      <t>カンリヒ</t>
    </rPh>
    <rPh sb="32" eb="33">
      <t>トウ</t>
    </rPh>
    <rPh sb="34" eb="36">
      <t>ヒヨウ</t>
    </rPh>
    <rPh sb="37" eb="38">
      <t>マカナ</t>
    </rPh>
    <rPh sb="43" eb="45">
      <t>ケイジョウ</t>
    </rPh>
    <rPh sb="45" eb="47">
      <t>シュウエキ</t>
    </rPh>
    <rPh sb="48" eb="50">
      <t>ゾウカ</t>
    </rPh>
    <rPh sb="50" eb="52">
      <t>ケイコウ</t>
    </rPh>
    <rPh sb="58" eb="60">
      <t>ネンド</t>
    </rPh>
    <rPh sb="61" eb="63">
      <t>ケイジョウ</t>
    </rPh>
    <rPh sb="63" eb="65">
      <t>ヒヨウ</t>
    </rPh>
    <rPh sb="66" eb="67">
      <t>ゾウ</t>
    </rPh>
    <rPh sb="70" eb="72">
      <t>ケイジョウ</t>
    </rPh>
    <rPh sb="72" eb="74">
      <t>シュウシ</t>
    </rPh>
    <rPh sb="74" eb="76">
      <t>ヒリツ</t>
    </rPh>
    <rPh sb="77" eb="80">
      <t>イチジテキ</t>
    </rPh>
    <rPh sb="81" eb="82">
      <t>サ</t>
    </rPh>
    <rPh sb="91" eb="92">
      <t>ゴ</t>
    </rPh>
    <rPh sb="93" eb="95">
      <t>ルイジ</t>
    </rPh>
    <rPh sb="95" eb="97">
      <t>ダンタイ</t>
    </rPh>
    <rPh sb="97" eb="100">
      <t>ヘイキンチ</t>
    </rPh>
    <rPh sb="101" eb="103">
      <t>ゼンコク</t>
    </rPh>
    <rPh sb="103" eb="105">
      <t>ヘイキン</t>
    </rPh>
    <rPh sb="107" eb="109">
      <t>カイフク</t>
    </rPh>
    <rPh sb="114" eb="116">
      <t>ヘイセイ</t>
    </rPh>
    <rPh sb="118" eb="120">
      <t>ネンド</t>
    </rPh>
    <rPh sb="121" eb="123">
      <t>ルイジ</t>
    </rPh>
    <rPh sb="123" eb="125">
      <t>ダンタイ</t>
    </rPh>
    <rPh sb="125" eb="128">
      <t>ヘイキンチ</t>
    </rPh>
    <rPh sb="129" eb="131">
      <t>ウワマワ</t>
    </rPh>
    <rPh sb="134" eb="136">
      <t>リョウキン</t>
    </rPh>
    <rPh sb="136" eb="138">
      <t>カイシュウ</t>
    </rPh>
    <rPh sb="138" eb="139">
      <t>リツ</t>
    </rPh>
    <rPh sb="140" eb="142">
      <t>ルイジ</t>
    </rPh>
    <rPh sb="142" eb="144">
      <t>ダンタイ</t>
    </rPh>
    <rPh sb="144" eb="147">
      <t>ヘイキンチ</t>
    </rPh>
    <rPh sb="148" eb="150">
      <t>ゼンコク</t>
    </rPh>
    <rPh sb="150" eb="152">
      <t>ヘイキン</t>
    </rPh>
    <rPh sb="155" eb="156">
      <t>ヒク</t>
    </rPh>
    <rPh sb="158" eb="160">
      <t>キュウスイ</t>
    </rPh>
    <rPh sb="160" eb="162">
      <t>ゲンカ</t>
    </rPh>
    <rPh sb="163" eb="165">
      <t>キョウキュウ</t>
    </rPh>
    <rPh sb="165" eb="167">
      <t>タンカ</t>
    </rPh>
    <rPh sb="168" eb="170">
      <t>ウワマワ</t>
    </rPh>
    <rPh sb="171" eb="173">
      <t>ジョウタイ</t>
    </rPh>
    <rPh sb="174" eb="175">
      <t>ツヅ</t>
    </rPh>
    <rPh sb="180" eb="182">
      <t>コンゴ</t>
    </rPh>
    <rPh sb="183" eb="185">
      <t>トウシ</t>
    </rPh>
    <rPh sb="186" eb="187">
      <t>タイ</t>
    </rPh>
    <rPh sb="189" eb="191">
      <t>ザイゲン</t>
    </rPh>
    <rPh sb="191" eb="193">
      <t>カクホ</t>
    </rPh>
    <rPh sb="197" eb="199">
      <t>テキセツ</t>
    </rPh>
    <rPh sb="200" eb="202">
      <t>リョウキン</t>
    </rPh>
    <rPh sb="202" eb="204">
      <t>シュウニュウ</t>
    </rPh>
    <rPh sb="205" eb="207">
      <t>カクホ</t>
    </rPh>
    <rPh sb="208" eb="210">
      <t>ヒツヨウ</t>
    </rPh>
    <rPh sb="216" eb="218">
      <t>キギョウ</t>
    </rPh>
    <rPh sb="218" eb="219">
      <t>サイ</t>
    </rPh>
    <rPh sb="219" eb="221">
      <t>ザンダカ</t>
    </rPh>
    <rPh sb="221" eb="222">
      <t>タイ</t>
    </rPh>
    <rPh sb="222" eb="224">
      <t>キュウスイ</t>
    </rPh>
    <rPh sb="224" eb="226">
      <t>シュウエキ</t>
    </rPh>
    <rPh sb="226" eb="228">
      <t>ヒリツ</t>
    </rPh>
    <rPh sb="231" eb="232">
      <t>リツ</t>
    </rPh>
    <rPh sb="233" eb="235">
      <t>ルイジ</t>
    </rPh>
    <rPh sb="235" eb="237">
      <t>ダンタイ</t>
    </rPh>
    <rPh sb="237" eb="240">
      <t>ヘイキンチ</t>
    </rPh>
    <rPh sb="241" eb="243">
      <t>ゼンコク</t>
    </rPh>
    <rPh sb="243" eb="245">
      <t>ヘイキン</t>
    </rPh>
    <rPh sb="246" eb="247">
      <t>クラ</t>
    </rPh>
    <rPh sb="248" eb="250">
      <t>ヒジョウ</t>
    </rPh>
    <rPh sb="251" eb="252">
      <t>タカ</t>
    </rPh>
    <rPh sb="253" eb="254">
      <t>アタイ</t>
    </rPh>
    <rPh sb="261" eb="263">
      <t>キュウスイ</t>
    </rPh>
    <rPh sb="263" eb="265">
      <t>シュウエキ</t>
    </rPh>
    <rPh sb="266" eb="268">
      <t>ゾウカ</t>
    </rPh>
    <rPh sb="268" eb="270">
      <t>ケイコウ</t>
    </rPh>
    <rPh sb="275" eb="277">
      <t>ヒリツ</t>
    </rPh>
    <rPh sb="278" eb="280">
      <t>カコウ</t>
    </rPh>
    <rPh sb="280" eb="282">
      <t>ケイコウ</t>
    </rPh>
    <rPh sb="287" eb="289">
      <t>コンゴ</t>
    </rPh>
    <rPh sb="289" eb="291">
      <t>コウシン</t>
    </rPh>
    <rPh sb="291" eb="293">
      <t>トウシ</t>
    </rPh>
    <rPh sb="294" eb="295">
      <t>フ</t>
    </rPh>
    <rPh sb="296" eb="298">
      <t>ヒリツ</t>
    </rPh>
    <rPh sb="299" eb="301">
      <t>ジョウショウ</t>
    </rPh>
    <rPh sb="306" eb="308">
      <t>ヨソウ</t>
    </rPh>
    <rPh sb="314" eb="316">
      <t>ケイカク</t>
    </rPh>
    <rPh sb="316" eb="317">
      <t>テキ</t>
    </rPh>
    <rPh sb="318" eb="320">
      <t>キギョウ</t>
    </rPh>
    <rPh sb="320" eb="321">
      <t>サイ</t>
    </rPh>
    <rPh sb="321" eb="323">
      <t>カリイレ</t>
    </rPh>
    <rPh sb="326" eb="328">
      <t>トウシ</t>
    </rPh>
    <rPh sb="329" eb="330">
      <t>オコ</t>
    </rPh>
    <rPh sb="343" eb="345">
      <t>ユウシュウ</t>
    </rPh>
    <rPh sb="345" eb="346">
      <t>リツ</t>
    </rPh>
    <rPh sb="347" eb="349">
      <t>ルイジ</t>
    </rPh>
    <rPh sb="349" eb="351">
      <t>ダンタイ</t>
    </rPh>
    <rPh sb="351" eb="354">
      <t>ヘイキンチ</t>
    </rPh>
    <rPh sb="355" eb="357">
      <t>ウワマワ</t>
    </rPh>
    <rPh sb="364" eb="366">
      <t>ゼンコク</t>
    </rPh>
    <rPh sb="366" eb="368">
      <t>ヘイキン</t>
    </rPh>
    <rPh sb="371" eb="373">
      <t>ジャッカン</t>
    </rPh>
    <rPh sb="373" eb="374">
      <t>ヒク</t>
    </rPh>
    <rPh sb="376" eb="377">
      <t>ヒ</t>
    </rPh>
    <rPh sb="378" eb="379">
      <t>ツヅ</t>
    </rPh>
    <rPh sb="380" eb="382">
      <t>ロウスイ</t>
    </rPh>
    <rPh sb="383" eb="385">
      <t>ゲンイン</t>
    </rPh>
    <rPh sb="388" eb="390">
      <t>ケイネン</t>
    </rPh>
    <rPh sb="390" eb="392">
      <t>カンロ</t>
    </rPh>
    <rPh sb="393" eb="395">
      <t>コウシン</t>
    </rPh>
    <rPh sb="396" eb="398">
      <t>ケイカク</t>
    </rPh>
    <rPh sb="398" eb="399">
      <t>テキ</t>
    </rPh>
    <rPh sb="400" eb="401">
      <t>オコナ</t>
    </rPh>
    <rPh sb="406" eb="407">
      <t>ニゴ</t>
    </rPh>
    <rPh sb="407" eb="408">
      <t>ミズ</t>
    </rPh>
    <rPh sb="409" eb="411">
      <t>アカミズ</t>
    </rPh>
    <rPh sb="412" eb="414">
      <t>タイサク</t>
    </rPh>
    <rPh sb="415" eb="416">
      <t>タメ</t>
    </rPh>
    <rPh sb="417" eb="419">
      <t>ゲンスイ</t>
    </rPh>
    <rPh sb="419" eb="421">
      <t>ショリ</t>
    </rPh>
    <rPh sb="422" eb="424">
      <t>ジッシ</t>
    </rPh>
    <rPh sb="426" eb="427">
      <t>セン</t>
    </rPh>
    <rPh sb="427" eb="428">
      <t>カン</t>
    </rPh>
    <rPh sb="428" eb="429">
      <t>スイ</t>
    </rPh>
    <rPh sb="429" eb="430">
      <t>トウ</t>
    </rPh>
    <rPh sb="438" eb="439">
      <t>ツト</t>
    </rPh>
    <phoneticPr fontId="4"/>
  </si>
  <si>
    <t>　供用開始から約６０年を経過しつつあり、石綿管の布設替えなど老朽施設の更新を行い、安定供給に努めてきた。
・有形固定資産減価償却率；類似団体平均値、全国平均と同じような推移をしている。微増ではあるが法定耐用年数に近い資産が増えていると言える。
・管路経年化率；類似団体平均値、全国平均よりも低く法定耐用年数を経過した管路は現時点では少ない。
・管路更新率；各年度の建設改良費により高低がある。
　管路以外の資産（施設、設備）についてはこれまで同様に定期的に保守点検を実施し、早期に修繕、交換等を行うことにより長寿命化を図る。管路については、策定したアセットマネジメントにより、平準化して計画的に老朽管の更新を行い、有収率等の改善に努めていく。</t>
    <rPh sb="1" eb="3">
      <t>キョウヨウ</t>
    </rPh>
    <rPh sb="3" eb="5">
      <t>カイシ</t>
    </rPh>
    <rPh sb="7" eb="8">
      <t>ヤク</t>
    </rPh>
    <rPh sb="10" eb="11">
      <t>ネン</t>
    </rPh>
    <rPh sb="12" eb="14">
      <t>ケイカ</t>
    </rPh>
    <rPh sb="20" eb="22">
      <t>セキメン</t>
    </rPh>
    <rPh sb="22" eb="23">
      <t>カン</t>
    </rPh>
    <rPh sb="24" eb="26">
      <t>フセツ</t>
    </rPh>
    <rPh sb="26" eb="27">
      <t>カ</t>
    </rPh>
    <rPh sb="30" eb="32">
      <t>ロウキュウ</t>
    </rPh>
    <rPh sb="32" eb="34">
      <t>シセツ</t>
    </rPh>
    <rPh sb="35" eb="37">
      <t>コウシン</t>
    </rPh>
    <rPh sb="38" eb="39">
      <t>オコナ</t>
    </rPh>
    <rPh sb="41" eb="43">
      <t>アンテイ</t>
    </rPh>
    <rPh sb="43" eb="45">
      <t>キョウキュウ</t>
    </rPh>
    <rPh sb="46" eb="47">
      <t>ツト</t>
    </rPh>
    <rPh sb="54" eb="56">
      <t>ユウケイ</t>
    </rPh>
    <rPh sb="56" eb="58">
      <t>コテイ</t>
    </rPh>
    <rPh sb="58" eb="60">
      <t>シサン</t>
    </rPh>
    <rPh sb="60" eb="62">
      <t>ゲンカ</t>
    </rPh>
    <rPh sb="62" eb="64">
      <t>ショウキャク</t>
    </rPh>
    <rPh sb="64" eb="65">
      <t>リツ</t>
    </rPh>
    <rPh sb="66" eb="68">
      <t>ルイジ</t>
    </rPh>
    <rPh sb="68" eb="70">
      <t>ダンタイ</t>
    </rPh>
    <rPh sb="70" eb="73">
      <t>ヘイキンチ</t>
    </rPh>
    <rPh sb="74" eb="76">
      <t>ゼンコク</t>
    </rPh>
    <rPh sb="76" eb="78">
      <t>ヘイキン</t>
    </rPh>
    <rPh sb="79" eb="80">
      <t>オナ</t>
    </rPh>
    <rPh sb="84" eb="86">
      <t>スイイ</t>
    </rPh>
    <rPh sb="92" eb="94">
      <t>ビゾウ</t>
    </rPh>
    <rPh sb="99" eb="101">
      <t>ホウテイ</t>
    </rPh>
    <rPh sb="101" eb="103">
      <t>タイヨウ</t>
    </rPh>
    <rPh sb="103" eb="105">
      <t>ネンスウ</t>
    </rPh>
    <rPh sb="106" eb="107">
      <t>チカ</t>
    </rPh>
    <rPh sb="108" eb="110">
      <t>シサン</t>
    </rPh>
    <rPh sb="111" eb="112">
      <t>フ</t>
    </rPh>
    <rPh sb="117" eb="118">
      <t>イ</t>
    </rPh>
    <rPh sb="123" eb="125">
      <t>カンロ</t>
    </rPh>
    <rPh sb="125" eb="128">
      <t>ケイネンカ</t>
    </rPh>
    <rPh sb="128" eb="129">
      <t>リツ</t>
    </rPh>
    <rPh sb="130" eb="132">
      <t>ルイジ</t>
    </rPh>
    <rPh sb="132" eb="134">
      <t>ダンタイ</t>
    </rPh>
    <rPh sb="134" eb="137">
      <t>ヘイキンチ</t>
    </rPh>
    <rPh sb="138" eb="140">
      <t>ゼンコク</t>
    </rPh>
    <rPh sb="140" eb="142">
      <t>ヘイキン</t>
    </rPh>
    <rPh sb="145" eb="146">
      <t>ヒク</t>
    </rPh>
    <rPh sb="147" eb="149">
      <t>ホウテイ</t>
    </rPh>
    <rPh sb="149" eb="151">
      <t>タイヨウ</t>
    </rPh>
    <rPh sb="151" eb="153">
      <t>ネンスウ</t>
    </rPh>
    <rPh sb="154" eb="156">
      <t>ケイカ</t>
    </rPh>
    <rPh sb="158" eb="160">
      <t>カンロ</t>
    </rPh>
    <rPh sb="161" eb="164">
      <t>ゲンジテン</t>
    </rPh>
    <rPh sb="166" eb="167">
      <t>スク</t>
    </rPh>
    <rPh sb="172" eb="174">
      <t>カンロ</t>
    </rPh>
    <rPh sb="174" eb="176">
      <t>コウシン</t>
    </rPh>
    <rPh sb="176" eb="177">
      <t>リツ</t>
    </rPh>
    <rPh sb="178" eb="181">
      <t>カクネンド</t>
    </rPh>
    <rPh sb="182" eb="184">
      <t>ケンセツ</t>
    </rPh>
    <rPh sb="184" eb="186">
      <t>カイリョウ</t>
    </rPh>
    <rPh sb="186" eb="187">
      <t>ヒ</t>
    </rPh>
    <rPh sb="190" eb="192">
      <t>コウテイ</t>
    </rPh>
    <rPh sb="198" eb="200">
      <t>カンロ</t>
    </rPh>
    <rPh sb="200" eb="202">
      <t>イガイ</t>
    </rPh>
    <rPh sb="203" eb="205">
      <t>シサン</t>
    </rPh>
    <rPh sb="206" eb="208">
      <t>シセツ</t>
    </rPh>
    <rPh sb="209" eb="211">
      <t>セツビ</t>
    </rPh>
    <rPh sb="221" eb="223">
      <t>ドウヨウ</t>
    </rPh>
    <rPh sb="224" eb="227">
      <t>テイキテキ</t>
    </rPh>
    <rPh sb="228" eb="230">
      <t>ホシュ</t>
    </rPh>
    <rPh sb="230" eb="232">
      <t>テンケン</t>
    </rPh>
    <rPh sb="233" eb="235">
      <t>ジッシ</t>
    </rPh>
    <rPh sb="237" eb="239">
      <t>ソウキ</t>
    </rPh>
    <rPh sb="240" eb="242">
      <t>シュウゼン</t>
    </rPh>
    <rPh sb="243" eb="245">
      <t>コウカン</t>
    </rPh>
    <rPh sb="245" eb="246">
      <t>トウ</t>
    </rPh>
    <rPh sb="247" eb="248">
      <t>オコナ</t>
    </rPh>
    <rPh sb="254" eb="255">
      <t>チョウ</t>
    </rPh>
    <rPh sb="255" eb="258">
      <t>ジュミョウカ</t>
    </rPh>
    <rPh sb="259" eb="260">
      <t>ハカ</t>
    </rPh>
    <rPh sb="262" eb="264">
      <t>カンロ</t>
    </rPh>
    <rPh sb="270" eb="272">
      <t>サクテイ</t>
    </rPh>
    <rPh sb="288" eb="291">
      <t>ヘイジュンカ</t>
    </rPh>
    <rPh sb="293" eb="295">
      <t>ケイカク</t>
    </rPh>
    <rPh sb="295" eb="296">
      <t>テキ</t>
    </rPh>
    <rPh sb="297" eb="299">
      <t>ロウキュウ</t>
    </rPh>
    <rPh sb="299" eb="300">
      <t>カン</t>
    </rPh>
    <rPh sb="301" eb="303">
      <t>コウシン</t>
    </rPh>
    <rPh sb="304" eb="305">
      <t>オコナ</t>
    </rPh>
    <rPh sb="307" eb="309">
      <t>ユウシュウ</t>
    </rPh>
    <rPh sb="309" eb="310">
      <t>リツ</t>
    </rPh>
    <rPh sb="310" eb="311">
      <t>トウ</t>
    </rPh>
    <rPh sb="312" eb="314">
      <t>カイゼン</t>
    </rPh>
    <rPh sb="315" eb="31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</si>
</sst>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0.17</c:v>
                </c:pt>
                <c:pt idx="1">
                  <c:v>0</c:v>
                </c:pt>
                <c:pt idx="2" formatCode="#,##0.00;&quot;△&quot;#,##0.00;&quot;-&quot;">
                  <c:v>0.1</c:v>
                </c:pt>
                <c:pt idx="3" formatCode="#,##0.00;&quot;△&quot;#,##0.00;&quot;-&quot;">
                  <c:v>1</c:v>
                </c:pt>
                <c:pt idx="4" formatCode="#,##0.00;&quot;△&quot;#,##0.00;&quot;-&quot;">
                  <c:v>0.95</c:v>
                </c:pt>
              </c:numCache>
            </c:numRef>
          </c:val>
          <c:extLst>
            <c:ext xmlns:c16="http://schemas.microsoft.com/office/drawing/2014/chart" uri="{C3380CC4-5D6E-409C-BE32-E72D297353CC}">
              <c16:uniqueId val="{00000000-2544-4887-ADB0-C9E52BDFFD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2544-4887-ADB0-C9E52BDFFD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66.34</c:v>
                </c:pt>
                <c:pt idx="1">
                  <c:v>67.02</c:v>
                </c:pt>
                <c:pt idx="2">
                  <c:v>60.08</c:v>
                </c:pt>
                <c:pt idx="3">
                  <c:v>61.86</c:v>
                </c:pt>
                <c:pt idx="4">
                  <c:v>61.81</c:v>
                </c:pt>
              </c:numCache>
            </c:numRef>
          </c:val>
          <c:extLst>
            <c:ext xmlns:c16="http://schemas.microsoft.com/office/drawing/2014/chart" uri="{C3380CC4-5D6E-409C-BE32-E72D297353CC}">
              <c16:uniqueId val="{00000000-BE94-430C-85C3-6454A11281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BE94-430C-85C3-6454A11281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c:v>
                </c:pt>
                <c:pt idx="1">
                  <c:v>89.06</c:v>
                </c:pt>
                <c:pt idx="2">
                  <c:v>89.61</c:v>
                </c:pt>
                <c:pt idx="3">
                  <c:v>89.04</c:v>
                </c:pt>
                <c:pt idx="4">
                  <c:v>88.96</c:v>
                </c:pt>
              </c:numCache>
            </c:numRef>
          </c:val>
          <c:extLst>
            <c:ext xmlns:c16="http://schemas.microsoft.com/office/drawing/2014/chart" uri="{C3380CC4-5D6E-409C-BE32-E72D297353CC}">
              <c16:uniqueId val="{00000000-8E4F-4D71-B15F-BE06F55A94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8E4F-4D71-B15F-BE06F55A94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108.3</c:v>
                </c:pt>
                <c:pt idx="1">
                  <c:v>105.52</c:v>
                </c:pt>
                <c:pt idx="2">
                  <c:v>110.53</c:v>
                </c:pt>
                <c:pt idx="3">
                  <c:v>110.12</c:v>
                </c:pt>
                <c:pt idx="4">
                  <c:v>112.62</c:v>
                </c:pt>
              </c:numCache>
            </c:numRef>
          </c:val>
          <c:extLst>
            <c:ext xmlns:c16="http://schemas.microsoft.com/office/drawing/2014/chart" uri="{C3380CC4-5D6E-409C-BE32-E72D297353CC}">
              <c16:uniqueId val="{00000000-6703-47D6-871E-295079A3DD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6703-47D6-871E-295079A3DD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42.82</c:v>
                </c:pt>
                <c:pt idx="1">
                  <c:v>44.94</c:v>
                </c:pt>
                <c:pt idx="2">
                  <c:v>46.28</c:v>
                </c:pt>
                <c:pt idx="3">
                  <c:v>47.39</c:v>
                </c:pt>
                <c:pt idx="4">
                  <c:v>49</c:v>
                </c:pt>
              </c:numCache>
            </c:numRef>
          </c:val>
          <c:extLst>
            <c:ext xmlns:c16="http://schemas.microsoft.com/office/drawing/2014/chart" uri="{C3380CC4-5D6E-409C-BE32-E72D297353CC}">
              <c16:uniqueId val="{00000000-B353-4038-B527-001CAF23A7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B353-4038-B527-001CAF23A7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4.7300000000000004</c:v>
                </c:pt>
                <c:pt idx="1">
                  <c:v>0</c:v>
                </c:pt>
                <c:pt idx="2" formatCode="#,##0.00;&quot;△&quot;#,##0.00;&quot;-&quot;">
                  <c:v>5.61</c:v>
                </c:pt>
                <c:pt idx="3" formatCode="#,##0.00;&quot;△&quot;#,##0.00;&quot;-&quot;">
                  <c:v>9.0299999999999994</c:v>
                </c:pt>
                <c:pt idx="4" formatCode="#,##0.00;&quot;△&quot;#,##0.00;&quot;-&quot;">
                  <c:v>8.4499999999999993</c:v>
                </c:pt>
              </c:numCache>
            </c:numRef>
          </c:val>
          <c:extLst>
            <c:ext xmlns:c16="http://schemas.microsoft.com/office/drawing/2014/chart" uri="{C3380CC4-5D6E-409C-BE32-E72D297353CC}">
              <c16:uniqueId val="{00000000-7046-4332-9C21-12D81E2353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7046-4332-9C21-12D81E2353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95-458E-B1F9-3BAF008A1C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4D95-458E-B1F9-3BAF008A1C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170.49</c:v>
                </c:pt>
                <c:pt idx="1">
                  <c:v>182.91</c:v>
                </c:pt>
                <c:pt idx="2">
                  <c:v>181.65</c:v>
                </c:pt>
                <c:pt idx="3">
                  <c:v>190.77</c:v>
                </c:pt>
                <c:pt idx="4">
                  <c:v>190.26</c:v>
                </c:pt>
              </c:numCache>
            </c:numRef>
          </c:val>
          <c:extLst>
            <c:ext xmlns:c16="http://schemas.microsoft.com/office/drawing/2014/chart" uri="{C3380CC4-5D6E-409C-BE32-E72D297353CC}">
              <c16:uniqueId val="{00000000-B635-46BD-981D-039EF92A23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B635-46BD-981D-039EF92A23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743.4</c:v>
                </c:pt>
                <c:pt idx="1">
                  <c:v>718.74</c:v>
                </c:pt>
                <c:pt idx="2">
                  <c:v>694.35</c:v>
                </c:pt>
                <c:pt idx="3">
                  <c:v>658.28</c:v>
                </c:pt>
                <c:pt idx="4">
                  <c:v>633.79</c:v>
                </c:pt>
              </c:numCache>
            </c:numRef>
          </c:val>
          <c:extLst>
            <c:ext xmlns:c16="http://schemas.microsoft.com/office/drawing/2014/chart" uri="{C3380CC4-5D6E-409C-BE32-E72D297353CC}">
              <c16:uniqueId val="{00000000-E967-4A0D-8BF8-1B6C306292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E967-4A0D-8BF8-1B6C306292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98.27</c:v>
                </c:pt>
                <c:pt idx="1">
                  <c:v>94.7</c:v>
                </c:pt>
                <c:pt idx="2">
                  <c:v>95.94</c:v>
                </c:pt>
                <c:pt idx="3">
                  <c:v>97.32</c:v>
                </c:pt>
                <c:pt idx="4">
                  <c:v>98.44</c:v>
                </c:pt>
              </c:numCache>
            </c:numRef>
          </c:val>
          <c:extLst>
            <c:ext xmlns:c16="http://schemas.microsoft.com/office/drawing/2014/chart" uri="{C3380CC4-5D6E-409C-BE32-E72D297353CC}">
              <c16:uniqueId val="{00000000-044E-4396-B5DD-49F09BB635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044E-4396-B5DD-49F09BB635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145.9</c:v>
                </c:pt>
                <c:pt idx="1">
                  <c:v>150.80000000000001</c:v>
                </c:pt>
                <c:pt idx="2">
                  <c:v>149.28</c:v>
                </c:pt>
                <c:pt idx="3">
                  <c:v>147.35</c:v>
                </c:pt>
                <c:pt idx="4">
                  <c:v>146.08000000000001</c:v>
                </c:pt>
              </c:numCache>
            </c:numRef>
          </c:val>
          <c:extLst>
            <c:ext xmlns:c16="http://schemas.microsoft.com/office/drawing/2014/chart" uri="{C3380CC4-5D6E-409C-BE32-E72D297353CC}">
              <c16:uniqueId val="{00000000-1347-4132-BF39-6F14FE8B98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1347-4132-BF39-6F14FE8B98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40" zoomScaleNormal="100" workbookViewId="0">
      <selection activeCell="CC52" sqref="CC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島根県　斐川宍道水道企業団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53</v>
      </c>
      <c r="J10" s="67"/>
      <c r="K10" s="67"/>
      <c r="L10" s="67"/>
      <c r="M10" s="67"/>
      <c r="N10" s="67"/>
      <c r="O10" s="68"/>
      <c r="P10" s="69">
        <f>データ!$P$6</f>
        <v>99.58</v>
      </c>
      <c r="Q10" s="69"/>
      <c r="R10" s="69"/>
      <c r="S10" s="69"/>
      <c r="T10" s="69"/>
      <c r="U10" s="69"/>
      <c r="V10" s="69"/>
      <c r="W10" s="70">
        <f>データ!$Q$6</f>
        <v>2647</v>
      </c>
      <c r="X10" s="70"/>
      <c r="Y10" s="70"/>
      <c r="Z10" s="70"/>
      <c r="AA10" s="70"/>
      <c r="AB10" s="70"/>
      <c r="AC10" s="70"/>
      <c r="AD10" s="2"/>
      <c r="AE10" s="2"/>
      <c r="AF10" s="2"/>
      <c r="AG10" s="2"/>
      <c r="AH10" s="4"/>
      <c r="AI10" s="4"/>
      <c r="AJ10" s="4"/>
      <c r="AK10" s="4"/>
      <c r="AL10" s="70">
        <f>データ!$U$6</f>
        <v>38228</v>
      </c>
      <c r="AM10" s="70"/>
      <c r="AN10" s="70"/>
      <c r="AO10" s="70"/>
      <c r="AP10" s="70"/>
      <c r="AQ10" s="70"/>
      <c r="AR10" s="70"/>
      <c r="AS10" s="70"/>
      <c r="AT10" s="66">
        <f>データ!$V$6</f>
        <v>86.52</v>
      </c>
      <c r="AU10" s="67"/>
      <c r="AV10" s="67"/>
      <c r="AW10" s="67"/>
      <c r="AX10" s="67"/>
      <c r="AY10" s="67"/>
      <c r="AZ10" s="67"/>
      <c r="BA10" s="67"/>
      <c r="BB10" s="69">
        <f>データ!$W$6</f>
        <v>441.84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MkN7q+rtutOzhlEXxc97v6qbnGBGsBgTOC2inRDe9Tav1ITFAntpUxzJupmzhffo+NU7NYj9Ym6dxwlsT48Mw==" saltValue="cuLQKMs9XR7Py1dstAWt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328341</v>
      </c>
      <c r="D6" s="34">
        <f t="shared" si="3"/>
        <v>46</v>
      </c>
      <c r="E6" s="34">
        <f t="shared" si="3"/>
        <v>1</v>
      </c>
      <c r="F6" s="34">
        <f t="shared" si="3"/>
        <v>0</v>
      </c>
      <c r="G6" s="34">
        <f t="shared" si="3"/>
        <v>1</v>
      </c>
      <c r="H6" s="34" t="str">
        <f t="shared" si="3"/>
        <v>島根県　斐川宍道水道企業団</v>
      </c>
      <c r="I6" s="34" t="str">
        <f t="shared" si="3"/>
        <v>法適用</v>
      </c>
      <c r="J6" s="34" t="str">
        <f t="shared" si="3"/>
        <v>水道事業</v>
      </c>
      <c r="K6" s="34" t="str">
        <f t="shared" si="3"/>
        <v>末端給水事業</v>
      </c>
      <c r="L6" s="34" t="str">
        <f t="shared" si="3"/>
        <v>A5</v>
      </c>
      <c r="M6" s="34" t="str">
        <f t="shared" si="3"/>
        <v>その他</v>
      </c>
      <c r="N6" s="35" t="str">
        <f t="shared" si="3"/>
        <v>-</v>
      </c>
      <c r="O6" s="35">
        <f t="shared" si="3"/>
        <v>53</v>
      </c>
      <c r="P6" s="35">
        <f t="shared" si="3"/>
        <v>99.58</v>
      </c>
      <c r="Q6" s="35">
        <f t="shared" si="3"/>
        <v>2647</v>
      </c>
      <c r="R6" s="35" t="str">
        <f t="shared" si="3"/>
        <v>-</v>
      </c>
      <c r="S6" s="35" t="str">
        <f t="shared" si="3"/>
        <v>-</v>
      </c>
      <c r="T6" s="35" t="str">
        <f t="shared" si="3"/>
        <v>-</v>
      </c>
      <c r="U6" s="35">
        <f t="shared" si="3"/>
        <v>38228</v>
      </c>
      <c r="V6" s="35">
        <f t="shared" si="3"/>
        <v>86.52</v>
      </c>
      <c r="W6" s="35">
        <f t="shared" si="3"/>
        <v>441.84</v>
      </c>
      <c r="X6" s="36">
        <f>IF(X7="",NA(),X7)</f>
        <v>108.3</v>
      </c>
      <c r="Y6" s="36">
        <f t="shared" ref="Y6:AG6" si="4">IF(Y7="",NA(),Y7)</f>
        <v>105.52</v>
      </c>
      <c r="Z6" s="36">
        <f t="shared" si="4"/>
        <v>110.53</v>
      </c>
      <c r="AA6" s="36">
        <f t="shared" si="4"/>
        <v>110.12</v>
      </c>
      <c r="AB6" s="36">
        <f t="shared" si="4"/>
        <v>112.62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170.49</v>
      </c>
      <c r="AU6" s="36">
        <f t="shared" ref="AU6:BC6" si="6">IF(AU7="",NA(),AU7)</f>
        <v>182.91</v>
      </c>
      <c r="AV6" s="36">
        <f t="shared" si="6"/>
        <v>181.65</v>
      </c>
      <c r="AW6" s="36">
        <f t="shared" si="6"/>
        <v>190.77</v>
      </c>
      <c r="AX6" s="36">
        <f t="shared" si="6"/>
        <v>190.26</v>
      </c>
      <c r="AY6" s="36">
        <f t="shared" si="6"/>
        <v>382.09</v>
      </c>
      <c r="AZ6" s="36">
        <f t="shared" si="6"/>
        <v>371.31</v>
      </c>
      <c r="BA6" s="36">
        <f t="shared" si="6"/>
        <v>377.63</v>
      </c>
      <c r="BB6" s="36">
        <f t="shared" si="6"/>
        <v>357.34</v>
      </c>
      <c r="BC6" s="36">
        <f t="shared" si="6"/>
        <v>366.03</v>
      </c>
      <c r="BD6" s="35" t="str">
        <f>IF(BD7="","",IF(BD7="-","【-】","【"&amp;SUBSTITUTE(TEXT(BD7,"#,##0.00"),"-","△")&amp;"】"))</f>
        <v>【261.93】</v>
      </c>
      <c r="BE6" s="36">
        <f>IF(BE7="",NA(),BE7)</f>
        <v>743.4</v>
      </c>
      <c r="BF6" s="36">
        <f t="shared" ref="BF6:BN6" si="7">IF(BF7="",NA(),BF7)</f>
        <v>718.74</v>
      </c>
      <c r="BG6" s="36">
        <f t="shared" si="7"/>
        <v>694.35</v>
      </c>
      <c r="BH6" s="36">
        <f t="shared" si="7"/>
        <v>658.28</v>
      </c>
      <c r="BI6" s="36">
        <f t="shared" si="7"/>
        <v>633.79</v>
      </c>
      <c r="BJ6" s="36">
        <f t="shared" si="7"/>
        <v>385.06</v>
      </c>
      <c r="BK6" s="36">
        <f t="shared" si="7"/>
        <v>373.09</v>
      </c>
      <c r="BL6" s="36">
        <f t="shared" si="7"/>
        <v>364.71</v>
      </c>
      <c r="BM6" s="36">
        <f t="shared" si="7"/>
        <v>373.69</v>
      </c>
      <c r="BN6" s="36">
        <f t="shared" si="7"/>
        <v>370.12</v>
      </c>
      <c r="BO6" s="35" t="str">
        <f>IF(BO7="","",IF(BO7="-","【-】","【"&amp;SUBSTITUTE(TEXT(BO7,"#,##0.00"),"-","△")&amp;"】"))</f>
        <v>【270.46】</v>
      </c>
      <c r="BP6" s="36">
        <f>IF(BP7="",NA(),BP7)</f>
        <v>98.27</v>
      </c>
      <c r="BQ6" s="36">
        <f t="shared" ref="BQ6:BY6" si="8">IF(BQ7="",NA(),BQ7)</f>
        <v>94.7</v>
      </c>
      <c r="BR6" s="36">
        <f t="shared" si="8"/>
        <v>95.94</v>
      </c>
      <c r="BS6" s="36">
        <f t="shared" si="8"/>
        <v>97.32</v>
      </c>
      <c r="BT6" s="36">
        <f t="shared" si="8"/>
        <v>98.44</v>
      </c>
      <c r="BU6" s="36">
        <f t="shared" si="8"/>
        <v>99.07</v>
      </c>
      <c r="BV6" s="36">
        <f t="shared" si="8"/>
        <v>99.99</v>
      </c>
      <c r="BW6" s="36">
        <f t="shared" si="8"/>
        <v>100.65</v>
      </c>
      <c r="BX6" s="36">
        <f t="shared" si="8"/>
        <v>99.87</v>
      </c>
      <c r="BY6" s="36">
        <f t="shared" si="8"/>
        <v>100.42</v>
      </c>
      <c r="BZ6" s="35" t="str">
        <f>IF(BZ7="","",IF(BZ7="-","【-】","【"&amp;SUBSTITUTE(TEXT(BZ7,"#,##0.00"),"-","△")&amp;"】"))</f>
        <v>【103.91】</v>
      </c>
      <c r="CA6" s="36">
        <f>IF(CA7="",NA(),CA7)</f>
        <v>145.9</v>
      </c>
      <c r="CB6" s="36">
        <f t="shared" ref="CB6:CJ6" si="9">IF(CB7="",NA(),CB7)</f>
        <v>150.80000000000001</v>
      </c>
      <c r="CC6" s="36">
        <f t="shared" si="9"/>
        <v>149.28</v>
      </c>
      <c r="CD6" s="36">
        <f t="shared" si="9"/>
        <v>147.35</v>
      </c>
      <c r="CE6" s="36">
        <f t="shared" si="9"/>
        <v>146.08000000000001</v>
      </c>
      <c r="CF6" s="36">
        <f t="shared" si="9"/>
        <v>173.03</v>
      </c>
      <c r="CG6" s="36">
        <f t="shared" si="9"/>
        <v>171.15</v>
      </c>
      <c r="CH6" s="36">
        <f t="shared" si="9"/>
        <v>170.19</v>
      </c>
      <c r="CI6" s="36">
        <f t="shared" si="9"/>
        <v>171.81</v>
      </c>
      <c r="CJ6" s="36">
        <f t="shared" si="9"/>
        <v>171.67</v>
      </c>
      <c r="CK6" s="35" t="str">
        <f>IF(CK7="","",IF(CK7="-","【-】","【"&amp;SUBSTITUTE(TEXT(CK7,"#,##0.00"),"-","△")&amp;"】"))</f>
        <v>【167.11】</v>
      </c>
      <c r="CL6" s="36">
        <f>IF(CL7="",NA(),CL7)</f>
        <v>66.34</v>
      </c>
      <c r="CM6" s="36">
        <f t="shared" ref="CM6:CU6" si="10">IF(CM7="",NA(),CM7)</f>
        <v>67.02</v>
      </c>
      <c r="CN6" s="36">
        <f t="shared" si="10"/>
        <v>60.08</v>
      </c>
      <c r="CO6" s="36">
        <f t="shared" si="10"/>
        <v>61.86</v>
      </c>
      <c r="CP6" s="36">
        <f t="shared" si="10"/>
        <v>61.81</v>
      </c>
      <c r="CQ6" s="36">
        <f t="shared" si="10"/>
        <v>58.58</v>
      </c>
      <c r="CR6" s="36">
        <f t="shared" si="10"/>
        <v>58.53</v>
      </c>
      <c r="CS6" s="36">
        <f t="shared" si="10"/>
        <v>59.01</v>
      </c>
      <c r="CT6" s="36">
        <f t="shared" si="10"/>
        <v>60.03</v>
      </c>
      <c r="CU6" s="36">
        <f t="shared" si="10"/>
        <v>59.74</v>
      </c>
      <c r="CV6" s="35" t="str">
        <f>IF(CV7="","",IF(CV7="-","【-】","【"&amp;SUBSTITUTE(TEXT(CV7,"#,##0.00"),"-","△")&amp;"】"))</f>
        <v>【60.27】</v>
      </c>
      <c r="CW6" s="36">
        <f>IF(CW7="",NA(),CW7)</f>
        <v>90</v>
      </c>
      <c r="CX6" s="36">
        <f t="shared" ref="CX6:DF6" si="11">IF(CX7="",NA(),CX7)</f>
        <v>89.06</v>
      </c>
      <c r="CY6" s="36">
        <f t="shared" si="11"/>
        <v>89.61</v>
      </c>
      <c r="CZ6" s="36">
        <f t="shared" si="11"/>
        <v>89.04</v>
      </c>
      <c r="DA6" s="36">
        <f t="shared" si="11"/>
        <v>88.96</v>
      </c>
      <c r="DB6" s="36">
        <f t="shared" si="11"/>
        <v>85.23</v>
      </c>
      <c r="DC6" s="36">
        <f t="shared" si="11"/>
        <v>85.26</v>
      </c>
      <c r="DD6" s="36">
        <f t="shared" si="11"/>
        <v>85.37</v>
      </c>
      <c r="DE6" s="36">
        <f t="shared" si="11"/>
        <v>84.81</v>
      </c>
      <c r="DF6" s="36">
        <f t="shared" si="11"/>
        <v>84.8</v>
      </c>
      <c r="DG6" s="35" t="str">
        <f>IF(DG7="","",IF(DG7="-","【-】","【"&amp;SUBSTITUTE(TEXT(DG7,"#,##0.00"),"-","△")&amp;"】"))</f>
        <v>【89.92】</v>
      </c>
      <c r="DH6" s="36">
        <f>IF(DH7="",NA(),DH7)</f>
        <v>42.82</v>
      </c>
      <c r="DI6" s="36">
        <f t="shared" ref="DI6:DQ6" si="12">IF(DI7="",NA(),DI7)</f>
        <v>44.94</v>
      </c>
      <c r="DJ6" s="36">
        <f t="shared" si="12"/>
        <v>46.28</v>
      </c>
      <c r="DK6" s="36">
        <f t="shared" si="12"/>
        <v>47.39</v>
      </c>
      <c r="DL6" s="36">
        <f t="shared" si="12"/>
        <v>49</v>
      </c>
      <c r="DM6" s="36">
        <f t="shared" si="12"/>
        <v>44.31</v>
      </c>
      <c r="DN6" s="36">
        <f t="shared" si="12"/>
        <v>45.75</v>
      </c>
      <c r="DO6" s="36">
        <f t="shared" si="12"/>
        <v>46.9</v>
      </c>
      <c r="DP6" s="36">
        <f t="shared" si="12"/>
        <v>47.28</v>
      </c>
      <c r="DQ6" s="36">
        <f t="shared" si="12"/>
        <v>47.66</v>
      </c>
      <c r="DR6" s="35" t="str">
        <f>IF(DR7="","",IF(DR7="-","【-】","【"&amp;SUBSTITUTE(TEXT(DR7,"#,##0.00"),"-","△")&amp;"】"))</f>
        <v>【48.85】</v>
      </c>
      <c r="DS6" s="36">
        <f>IF(DS7="",NA(),DS7)</f>
        <v>4.7300000000000004</v>
      </c>
      <c r="DT6" s="35">
        <f t="shared" ref="DT6:EB6" si="13">IF(DT7="",NA(),DT7)</f>
        <v>0</v>
      </c>
      <c r="DU6" s="36">
        <f t="shared" si="13"/>
        <v>5.61</v>
      </c>
      <c r="DV6" s="36">
        <f t="shared" si="13"/>
        <v>9.0299999999999994</v>
      </c>
      <c r="DW6" s="36">
        <f t="shared" si="13"/>
        <v>8.4499999999999993</v>
      </c>
      <c r="DX6" s="36">
        <f t="shared" si="13"/>
        <v>10.09</v>
      </c>
      <c r="DY6" s="36">
        <f t="shared" si="13"/>
        <v>10.54</v>
      </c>
      <c r="DZ6" s="36">
        <f t="shared" si="13"/>
        <v>12.03</v>
      </c>
      <c r="EA6" s="36">
        <f t="shared" si="13"/>
        <v>12.19</v>
      </c>
      <c r="EB6" s="36">
        <f t="shared" si="13"/>
        <v>15.1</v>
      </c>
      <c r="EC6" s="35" t="str">
        <f>IF(EC7="","",IF(EC7="-","【-】","【"&amp;SUBSTITUTE(TEXT(EC7,"#,##0.00"),"-","△")&amp;"】"))</f>
        <v>【17.80】</v>
      </c>
      <c r="ED6" s="36">
        <f>IF(ED7="",NA(),ED7)</f>
        <v>0.17</v>
      </c>
      <c r="EE6" s="35">
        <f t="shared" ref="EE6:EM6" si="14">IF(EE7="",NA(),EE7)</f>
        <v>0</v>
      </c>
      <c r="EF6" s="36">
        <f t="shared" si="14"/>
        <v>0.1</v>
      </c>
      <c r="EG6" s="36">
        <f t="shared" si="14"/>
        <v>1</v>
      </c>
      <c r="EH6" s="36">
        <f t="shared" si="14"/>
        <v>0.95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328341</v>
      </c>
      <c r="D7" s="38">
        <v>46</v>
      </c>
      <c r="E7" s="38">
        <v>1</v>
      </c>
      <c r="F7" s="38">
        <v>0</v>
      </c>
      <c r="G7" s="38">
        <v>1</v>
      </c>
      <c r="H7" s="38" t="s">
        <v>93</v>
      </c>
      <c r="I7" s="38" t="s">
        <v>94</v>
      </c>
      <c r="J7" s="38" t="s">
        <v>95</v>
      </c>
      <c r="K7" s="38" t="s">
        <v>96</v>
      </c>
      <c r="L7" s="38" t="s">
        <v>97</v>
      </c>
      <c r="M7" s="38" t="s">
        <v>98</v>
      </c>
      <c r="N7" s="39" t="s">
        <v>99</v>
      </c>
      <c r="O7" s="39">
        <v>53</v>
      </c>
      <c r="P7" s="39">
        <v>99.58</v>
      </c>
      <c r="Q7" s="39">
        <v>2647</v>
      </c>
      <c r="R7" s="39" t="s">
        <v>99</v>
      </c>
      <c r="S7" s="39" t="s">
        <v>99</v>
      </c>
      <c r="T7" s="39" t="s">
        <v>99</v>
      </c>
      <c r="U7" s="39">
        <v>38228</v>
      </c>
      <c r="V7" s="39">
        <v>86.52</v>
      </c>
      <c r="W7" s="39">
        <v>441.84</v>
      </c>
      <c r="X7" s="39">
        <v>108.3</v>
      </c>
      <c r="Y7" s="39">
        <v>105.52</v>
      </c>
      <c r="Z7" s="39">
        <v>110.53</v>
      </c>
      <c r="AA7" s="39">
        <v>110.12</v>
      </c>
      <c r="AB7" s="39">
        <v>112.62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170.49</v>
      </c>
      <c r="AU7" s="39">
        <v>182.91</v>
      </c>
      <c r="AV7" s="39">
        <v>181.65</v>
      </c>
      <c r="AW7" s="39">
        <v>190.77</v>
      </c>
      <c r="AX7" s="39">
        <v>190.26</v>
      </c>
      <c r="AY7" s="39">
        <v>382.09</v>
      </c>
      <c r="AZ7" s="39">
        <v>371.31</v>
      </c>
      <c r="BA7" s="39">
        <v>377.63</v>
      </c>
      <c r="BB7" s="39">
        <v>357.34</v>
      </c>
      <c r="BC7" s="39">
        <v>366.03</v>
      </c>
      <c r="BD7" s="39">
        <v>261.93</v>
      </c>
      <c r="BE7" s="39">
        <v>743.4</v>
      </c>
      <c r="BF7" s="39">
        <v>718.74</v>
      </c>
      <c r="BG7" s="39">
        <v>694.35</v>
      </c>
      <c r="BH7" s="39">
        <v>658.28</v>
      </c>
      <c r="BI7" s="39">
        <v>633.79</v>
      </c>
      <c r="BJ7" s="39">
        <v>385.06</v>
      </c>
      <c r="BK7" s="39">
        <v>373.09</v>
      </c>
      <c r="BL7" s="39">
        <v>364.71</v>
      </c>
      <c r="BM7" s="39">
        <v>373.69</v>
      </c>
      <c r="BN7" s="39">
        <v>370.12</v>
      </c>
      <c r="BO7" s="39">
        <v>270.45999999999998</v>
      </c>
      <c r="BP7" s="39">
        <v>98.27</v>
      </c>
      <c r="BQ7" s="39">
        <v>94.7</v>
      </c>
      <c r="BR7" s="39">
        <v>95.94</v>
      </c>
      <c r="BS7" s="39">
        <v>97.32</v>
      </c>
      <c r="BT7" s="39">
        <v>98.44</v>
      </c>
      <c r="BU7" s="39">
        <v>99.07</v>
      </c>
      <c r="BV7" s="39">
        <v>99.99</v>
      </c>
      <c r="BW7" s="39">
        <v>100.65</v>
      </c>
      <c r="BX7" s="39">
        <v>99.87</v>
      </c>
      <c r="BY7" s="39">
        <v>100.42</v>
      </c>
      <c r="BZ7" s="39">
        <v>103.91</v>
      </c>
      <c r="CA7" s="39">
        <v>145.9</v>
      </c>
      <c r="CB7" s="39">
        <v>150.80000000000001</v>
      </c>
      <c r="CC7" s="39">
        <v>149.28</v>
      </c>
      <c r="CD7" s="39">
        <v>147.35</v>
      </c>
      <c r="CE7" s="39">
        <v>146.08000000000001</v>
      </c>
      <c r="CF7" s="39">
        <v>173.03</v>
      </c>
      <c r="CG7" s="39">
        <v>171.15</v>
      </c>
      <c r="CH7" s="39">
        <v>170.19</v>
      </c>
      <c r="CI7" s="39">
        <v>171.81</v>
      </c>
      <c r="CJ7" s="39">
        <v>171.67</v>
      </c>
      <c r="CK7" s="39">
        <v>167.11</v>
      </c>
      <c r="CL7" s="39">
        <v>66.34</v>
      </c>
      <c r="CM7" s="39">
        <v>67.02</v>
      </c>
      <c r="CN7" s="39">
        <v>60.08</v>
      </c>
      <c r="CO7" s="39">
        <v>61.86</v>
      </c>
      <c r="CP7" s="39">
        <v>61.81</v>
      </c>
      <c r="CQ7" s="39">
        <v>58.58</v>
      </c>
      <c r="CR7" s="39">
        <v>58.53</v>
      </c>
      <c r="CS7" s="39">
        <v>59.01</v>
      </c>
      <c r="CT7" s="39">
        <v>60.03</v>
      </c>
      <c r="CU7" s="39">
        <v>59.74</v>
      </c>
      <c r="CV7" s="39">
        <v>60.27</v>
      </c>
      <c r="CW7" s="39">
        <v>90</v>
      </c>
      <c r="CX7" s="39">
        <v>89.06</v>
      </c>
      <c r="CY7" s="39">
        <v>89.61</v>
      </c>
      <c r="CZ7" s="39">
        <v>89.04</v>
      </c>
      <c r="DA7" s="39">
        <v>88.96</v>
      </c>
      <c r="DB7" s="39">
        <v>85.23</v>
      </c>
      <c r="DC7" s="39">
        <v>85.26</v>
      </c>
      <c r="DD7" s="39">
        <v>85.37</v>
      </c>
      <c r="DE7" s="39">
        <v>84.81</v>
      </c>
      <c r="DF7" s="39">
        <v>84.8</v>
      </c>
      <c r="DG7" s="39">
        <v>89.92</v>
      </c>
      <c r="DH7" s="39">
        <v>42.82</v>
      </c>
      <c r="DI7" s="39">
        <v>44.94</v>
      </c>
      <c r="DJ7" s="39">
        <v>46.28</v>
      </c>
      <c r="DK7" s="39">
        <v>47.39</v>
      </c>
      <c r="DL7" s="39">
        <v>49</v>
      </c>
      <c r="DM7" s="39">
        <v>44.31</v>
      </c>
      <c r="DN7" s="39">
        <v>45.75</v>
      </c>
      <c r="DO7" s="39">
        <v>46.9</v>
      </c>
      <c r="DP7" s="39">
        <v>47.28</v>
      </c>
      <c r="DQ7" s="39">
        <v>47.66</v>
      </c>
      <c r="DR7" s="39">
        <v>48.85</v>
      </c>
      <c r="DS7" s="39">
        <v>4.7300000000000004</v>
      </c>
      <c r="DT7" s="39">
        <v>0</v>
      </c>
      <c r="DU7" s="39">
        <v>5.61</v>
      </c>
      <c r="DV7" s="39">
        <v>9.0299999999999994</v>
      </c>
      <c r="DW7" s="39">
        <v>8.4499999999999993</v>
      </c>
      <c r="DX7" s="39">
        <v>10.09</v>
      </c>
      <c r="DY7" s="39">
        <v>10.54</v>
      </c>
      <c r="DZ7" s="39">
        <v>12.03</v>
      </c>
      <c r="EA7" s="39">
        <v>12.19</v>
      </c>
      <c r="EB7" s="39">
        <v>15.1</v>
      </c>
      <c r="EC7" s="39">
        <v>17.8</v>
      </c>
      <c r="ED7" s="39">
        <v>0.17</v>
      </c>
      <c r="EE7" s="39">
        <v>0</v>
      </c>
      <c r="EF7" s="39">
        <v>0.1</v>
      </c>
      <c r="EG7" s="39">
        <v>1</v>
      </c>
      <c r="EH7" s="39">
        <v>0.95</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UI018</cp:lastModifiedBy>
  <cp:lastPrinted>2020-02-19T06:05:36Z</cp:lastPrinted>
  <dcterms:created xsi:type="dcterms:W3CDTF">2019-12-05T04:24:28Z</dcterms:created>
  <dcterms:modified xsi:type="dcterms:W3CDTF">2020-02-19T06:05:42Z</dcterms:modified>
  <cp:category/>
</cp:coreProperties>
</file>