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2.10.11\kyouyuu\ファイル共有\上下水道課\業務係\下水道業務\25.経営比較分析表\H30年度決算\【２月６日（木）〆】公営企業に係る「経営比較分析表」の分析等について（照会）\【経営比較分析表】2018_325287_47_1718\"/>
    </mc:Choice>
  </mc:AlternateContent>
  <workbookProtection workbookAlgorithmName="SHA-512" workbookHashValue="Y2YJdZ3C3DWqHGyJNxi/tetkwBs9YgEYiRvVcqIpXPL6IinoXOAPvt7HMkT9WKKjtN71/0i+2X8fOZ71dUGqUA==" workbookSaltValue="9hxA0Qjoy6oGJgkPQcRWc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<sst xmlns="http://schemas.openxmlformats.org/spreadsheetml/2006/main" count="228" uniqueCount="114">
  <si>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</si>
  <si>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</si>
  <si>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</si>
  <si>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</si>
  <si>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</si>
  <si>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</si>
  <si>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</si>
  <si>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</si>
  <si>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</si>
  <si>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</si>
  <si>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</si>
  <si>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</si>
  <si>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</si>
  <si>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</si>
  <si>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</si>
  <si>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</si>
  <si>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</si>
  <si>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</si>
  <si>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</si>
  <si>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</si>
  <si>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</si>
  <si>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</si>
  <si>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</si>
  <si>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</si>
  <si>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</si>
  <si>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</si>
  <si>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</si>
  <si>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</si>
  <si>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</si>
  <si>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</si>
  <si>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</si>
  <si>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</si>
  <si>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</si>
  <si>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</si>
  <si>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</si>
  <si>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</si>
  <si>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</si>
  <si>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</si>
  <si>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</si>
  <si>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</si>
  <si>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</si>
  <si>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</si>
  <si>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</si>
  <si>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</si>
  <si>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</si>
  <si>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</si>
  <si>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</si>
  <si>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</si>
  <si>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</si>
  <si>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</si>
  <si>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</si>
  <si>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</si>
  <si>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</si>
  <si>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</si>
  <si>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</si>
  <si>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</si>
  <si>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</si>
  <si>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</si>
  <si>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</si>
  <si>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</si>
  <si>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</si>
  <si>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</si>
  <si>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</si>
  <si>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</si>
  <si>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</si>
  <si>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</si>
  <si>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</si>
  <si>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</si>
  <si>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</si>
  <si>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</si>
  <si>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</si>
  <si>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</si>
  <si>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</si>
  <si>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</si>
  <si>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</si>
  <si>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</si>
  <si>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</si>
  <si>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</si>
  <si>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</si>
  <si>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</si>
  <si>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</si>
  <si>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</si>
  <si>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</si>
  <si>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</si>
  <si>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</si>
  <si>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</si>
  <si>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</si>
  <si>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</si>
  <si>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</si>
  <si>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</si>
  <si>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</si>
  <si>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</si>
  <si>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</si>
  <si>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</si>
  <si>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</si>
  <si>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</si>
  <si>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</si>
  <si>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</si>
  <si>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隠岐の島町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</si>
  <si>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</si>
  <si>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</si>
  <si>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</si>
  <si>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</si>
  <si>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</si>
  <si>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</si>
  <si>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</si>
  <si>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</si>
  <si>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</si>
  <si>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</si>
  <si>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</si>
  <si>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</si>
  <si>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①100%超で推移しているが、使用料以外の収入に依存している部分が多い。
④施設整備済みであるため類似団体に比較して低くいが、長寿命化計画による施設の改修、更新により今後増加する見込みである。
⑤類似団体に比較して高いが、汚水処理費が増加したため、若干数値が減少している。
⑥年間有収水量が人口減少に伴い減少傾向にあり、汚水処理費が増加しているが、類似団体に比較して低い。
⑦類似団体に比較してやや高い。
⑧類似団体に比較して高いが近年供用開始した区域を含めた未接続世帯への接続促進を図る必要がある。
※上記⑤経費回収率、⑥汚水処理原価は平成27年度まで汚水処理費を過剰に計上しており、平成28年度より適正化したため、数値の変化が大きくなっている。</t>
    <rPh sb="145" eb="147">
      <t>ジンコウ</t>
    </rPh>
    <rPh sb="147" eb="149">
      <t>ゲンショウ</t>
    </rPh>
    <rPh sb="150" eb="151">
      <t>トモナ</t>
    </rPh>
    <rPh sb="154" eb="156">
      <t>ケイコウ</t>
    </rPh>
    <phoneticPr fontId="4"/>
  </si>
  <si>
    <t>③平成8年供用開始で、耐用年数内であり管渠改善は実施していない。</t>
    <phoneticPr fontId="4"/>
  </si>
  <si>
    <t>漁業集落排水事業は、処理場、管渠ともに整備済みであるが、長寿命化計画による施設の改修、更新等により企業債残高は増加する見込みである。各比率ともに類似団体と比較して良好である。今後、長寿命化計画により効率的な維持管理に努め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</si>
</sst>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0CE-40DB-9690-8507C024A72F}"/>
            </c:ext>
          </c:extLst>
        </c:ser>
        <c:dLbls>
          <c:showLegendKey val="0"/>
          <c:showVal val="0"/>
          <c:showCatName val="0"/>
          <c:showSerName val="0"/>
          <c:showPercent val="0"/>
          <c:showBubbleSize val="0"/>
        </c:dLbls>
        <c:gapWidth val="150"/>
        <c:axId val="401906408"/>
        <c:axId val="401913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0.18</c:v>
                </c:pt>
                <c:pt idx="2">
                  <c:v>0.01</c:v>
                </c:pt>
                <c:pt idx="3">
                  <c:v>0.09</c:v>
                </c:pt>
                <c:pt idx="4">
                  <c:v>0.02</c:v>
                </c:pt>
              </c:numCache>
            </c:numRef>
          </c:val>
          <c:smooth val="0"/>
          <c:extLst xmlns:c16r2="http://schemas.microsoft.com/office/drawing/2015/06/chart">
            <c:ext xmlns:c16="http://schemas.microsoft.com/office/drawing/2014/chart" uri="{C3380CC4-5D6E-409C-BE32-E72D297353CC}">
              <c16:uniqueId val="{00000001-B0CE-40DB-9690-8507C024A72F}"/>
            </c:ext>
          </c:extLst>
        </c:ser>
        <c:dLbls>
          <c:showLegendKey val="0"/>
          <c:showVal val="0"/>
          <c:showCatName val="0"/>
          <c:showSerName val="0"/>
          <c:showPercent val="0"/>
          <c:showBubbleSize val="0"/>
        </c:dLbls>
        <c:marker val="1"/>
        <c:smooth val="0"/>
        <c:axId val="401906408"/>
        <c:axId val="401913464"/>
      </c:lineChart>
      <c:dateAx>
        <c:axId val="401906408"/>
        <c:scaling>
          <c:orientation val="minMax"/>
        </c:scaling>
        <c:delete val="1"/>
        <c:axPos val="b"/>
        <c:numFmt formatCode="ge" sourceLinked="1"/>
        <c:majorTickMark val="none"/>
        <c:minorTickMark val="none"/>
        <c:tickLblPos val="none"/>
        <c:crossAx val="401913464"/>
        <c:crosses val="autoZero"/>
        <c:auto val="1"/>
        <c:lblOffset val="100"/>
        <c:baseTimeUnit val="years"/>
      </c:dateAx>
      <c:valAx>
        <c:axId val="401913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906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39.659999999999997</c:v>
                </c:pt>
                <c:pt idx="1">
                  <c:v>39.75</c:v>
                </c:pt>
                <c:pt idx="2">
                  <c:v>40.17</c:v>
                </c:pt>
                <c:pt idx="3">
                  <c:v>39.92</c:v>
                </c:pt>
                <c:pt idx="4">
                  <c:v>39.75</c:v>
                </c:pt>
              </c:numCache>
            </c:numRef>
          </c:val>
          <c:extLst xmlns:c16r2="http://schemas.microsoft.com/office/drawing/2015/06/chart">
            <c:ext xmlns:c16="http://schemas.microsoft.com/office/drawing/2014/chart" uri="{C3380CC4-5D6E-409C-BE32-E72D297353CC}">
              <c16:uniqueId val="{00000000-C8FC-449B-A2C5-200E25C2E703}"/>
            </c:ext>
          </c:extLst>
        </c:ser>
        <c:dLbls>
          <c:showLegendKey val="0"/>
          <c:showVal val="0"/>
          <c:showCatName val="0"/>
          <c:showSerName val="0"/>
          <c:showPercent val="0"/>
          <c:showBubbleSize val="0"/>
        </c:dLbls>
        <c:gapWidth val="150"/>
        <c:axId val="458955072"/>
        <c:axId val="458962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39.68</c:v>
                </c:pt>
                <c:pt idx="1">
                  <c:v>35.64</c:v>
                </c:pt>
                <c:pt idx="2">
                  <c:v>33.729999999999997</c:v>
                </c:pt>
                <c:pt idx="3">
                  <c:v>33.21</c:v>
                </c:pt>
                <c:pt idx="4">
                  <c:v>32.229999999999997</c:v>
                </c:pt>
              </c:numCache>
            </c:numRef>
          </c:val>
          <c:smooth val="0"/>
          <c:extLst xmlns:c16r2="http://schemas.microsoft.com/office/drawing/2015/06/chart">
            <c:ext xmlns:c16="http://schemas.microsoft.com/office/drawing/2014/chart" uri="{C3380CC4-5D6E-409C-BE32-E72D297353CC}">
              <c16:uniqueId val="{00000001-C8FC-449B-A2C5-200E25C2E703}"/>
            </c:ext>
          </c:extLst>
        </c:ser>
        <c:dLbls>
          <c:showLegendKey val="0"/>
          <c:showVal val="0"/>
          <c:showCatName val="0"/>
          <c:showSerName val="0"/>
          <c:showPercent val="0"/>
          <c:showBubbleSize val="0"/>
        </c:dLbls>
        <c:marker val="1"/>
        <c:smooth val="0"/>
        <c:axId val="458955072"/>
        <c:axId val="458962128"/>
      </c:lineChart>
      <c:dateAx>
        <c:axId val="458955072"/>
        <c:scaling>
          <c:orientation val="minMax"/>
        </c:scaling>
        <c:delete val="1"/>
        <c:axPos val="b"/>
        <c:numFmt formatCode="ge" sourceLinked="1"/>
        <c:majorTickMark val="none"/>
        <c:minorTickMark val="none"/>
        <c:tickLblPos val="none"/>
        <c:crossAx val="458962128"/>
        <c:crosses val="autoZero"/>
        <c:auto val="1"/>
        <c:lblOffset val="100"/>
        <c:baseTimeUnit val="years"/>
      </c:dateAx>
      <c:valAx>
        <c:axId val="45896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895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90.23</c:v>
                </c:pt>
                <c:pt idx="1">
                  <c:v>91.63</c:v>
                </c:pt>
                <c:pt idx="2">
                  <c:v>91.65</c:v>
                </c:pt>
                <c:pt idx="3">
                  <c:v>91.18</c:v>
                </c:pt>
                <c:pt idx="4">
                  <c:v>92.58</c:v>
                </c:pt>
              </c:numCache>
            </c:numRef>
          </c:val>
          <c:extLst xmlns:c16r2="http://schemas.microsoft.com/office/drawing/2015/06/chart">
            <c:ext xmlns:c16="http://schemas.microsoft.com/office/drawing/2014/chart" uri="{C3380CC4-5D6E-409C-BE32-E72D297353CC}">
              <c16:uniqueId val="{00000000-5FA8-4F43-9664-D5E408E2A29F}"/>
            </c:ext>
          </c:extLst>
        </c:ser>
        <c:dLbls>
          <c:showLegendKey val="0"/>
          <c:showVal val="0"/>
          <c:showCatName val="0"/>
          <c:showSerName val="0"/>
          <c:showPercent val="0"/>
          <c:showBubbleSize val="0"/>
        </c:dLbls>
        <c:gapWidth val="150"/>
        <c:axId val="458955464"/>
        <c:axId val="458960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83.95</c:v>
                </c:pt>
                <c:pt idx="1">
                  <c:v>82.92</c:v>
                </c:pt>
                <c:pt idx="2">
                  <c:v>79.989999999999995</c:v>
                </c:pt>
                <c:pt idx="3">
                  <c:v>79.98</c:v>
                </c:pt>
                <c:pt idx="4">
                  <c:v>80.8</c:v>
                </c:pt>
              </c:numCache>
            </c:numRef>
          </c:val>
          <c:smooth val="0"/>
          <c:extLst xmlns:c16r2="http://schemas.microsoft.com/office/drawing/2015/06/chart">
            <c:ext xmlns:c16="http://schemas.microsoft.com/office/drawing/2014/chart" uri="{C3380CC4-5D6E-409C-BE32-E72D297353CC}">
              <c16:uniqueId val="{00000001-5FA8-4F43-9664-D5E408E2A29F}"/>
            </c:ext>
          </c:extLst>
        </c:ser>
        <c:dLbls>
          <c:showLegendKey val="0"/>
          <c:showVal val="0"/>
          <c:showCatName val="0"/>
          <c:showSerName val="0"/>
          <c:showPercent val="0"/>
          <c:showBubbleSize val="0"/>
        </c:dLbls>
        <c:marker val="1"/>
        <c:smooth val="0"/>
        <c:axId val="458955464"/>
        <c:axId val="458960560"/>
      </c:lineChart>
      <c:dateAx>
        <c:axId val="458955464"/>
        <c:scaling>
          <c:orientation val="minMax"/>
        </c:scaling>
        <c:delete val="1"/>
        <c:axPos val="b"/>
        <c:numFmt formatCode="ge" sourceLinked="1"/>
        <c:majorTickMark val="none"/>
        <c:minorTickMark val="none"/>
        <c:tickLblPos val="none"/>
        <c:crossAx val="458960560"/>
        <c:crosses val="autoZero"/>
        <c:auto val="1"/>
        <c:lblOffset val="100"/>
        <c:baseTimeUnit val="years"/>
      </c:dateAx>
      <c:valAx>
        <c:axId val="45896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8955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100</c:v>
                </c:pt>
                <c:pt idx="1">
                  <c:v>102.77</c:v>
                </c:pt>
                <c:pt idx="2">
                  <c:v>100.25</c:v>
                </c:pt>
                <c:pt idx="3">
                  <c:v>100.69</c:v>
                </c:pt>
                <c:pt idx="4">
                  <c:v>105.18</c:v>
                </c:pt>
              </c:numCache>
            </c:numRef>
          </c:val>
          <c:extLst xmlns:c16r2="http://schemas.microsoft.com/office/drawing/2015/06/chart">
            <c:ext xmlns:c16="http://schemas.microsoft.com/office/drawing/2014/chart" uri="{C3380CC4-5D6E-409C-BE32-E72D297353CC}">
              <c16:uniqueId val="{00000000-591E-438A-AA03-29A0B9C74632}"/>
            </c:ext>
          </c:extLst>
        </c:ser>
        <c:dLbls>
          <c:showLegendKey val="0"/>
          <c:showVal val="0"/>
          <c:showCatName val="0"/>
          <c:showSerName val="0"/>
          <c:showPercent val="0"/>
          <c:showBubbleSize val="0"/>
        </c:dLbls>
        <c:gapWidth val="150"/>
        <c:axId val="401907584"/>
        <c:axId val="401908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91E-438A-AA03-29A0B9C74632}"/>
            </c:ext>
          </c:extLst>
        </c:ser>
        <c:dLbls>
          <c:showLegendKey val="0"/>
          <c:showVal val="0"/>
          <c:showCatName val="0"/>
          <c:showSerName val="0"/>
          <c:showPercent val="0"/>
          <c:showBubbleSize val="0"/>
        </c:dLbls>
        <c:marker val="1"/>
        <c:smooth val="0"/>
        <c:axId val="401907584"/>
        <c:axId val="401908368"/>
      </c:lineChart>
      <c:dateAx>
        <c:axId val="401907584"/>
        <c:scaling>
          <c:orientation val="minMax"/>
        </c:scaling>
        <c:delete val="1"/>
        <c:axPos val="b"/>
        <c:numFmt formatCode="ge" sourceLinked="1"/>
        <c:majorTickMark val="none"/>
        <c:minorTickMark val="none"/>
        <c:tickLblPos val="none"/>
        <c:crossAx val="401908368"/>
        <c:crosses val="autoZero"/>
        <c:auto val="1"/>
        <c:lblOffset val="100"/>
        <c:baseTimeUnit val="years"/>
      </c:dateAx>
      <c:valAx>
        <c:axId val="40190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90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F4B-416D-A699-CC245B862E2C}"/>
            </c:ext>
          </c:extLst>
        </c:ser>
        <c:dLbls>
          <c:showLegendKey val="0"/>
          <c:showVal val="0"/>
          <c:showCatName val="0"/>
          <c:showSerName val="0"/>
          <c:showPercent val="0"/>
          <c:showBubbleSize val="0"/>
        </c:dLbls>
        <c:gapWidth val="150"/>
        <c:axId val="457814032"/>
        <c:axId val="457813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F4B-416D-A699-CC245B862E2C}"/>
            </c:ext>
          </c:extLst>
        </c:ser>
        <c:dLbls>
          <c:showLegendKey val="0"/>
          <c:showVal val="0"/>
          <c:showCatName val="0"/>
          <c:showSerName val="0"/>
          <c:showPercent val="0"/>
          <c:showBubbleSize val="0"/>
        </c:dLbls>
        <c:marker val="1"/>
        <c:smooth val="0"/>
        <c:axId val="457814032"/>
        <c:axId val="457813640"/>
      </c:lineChart>
      <c:dateAx>
        <c:axId val="457814032"/>
        <c:scaling>
          <c:orientation val="minMax"/>
        </c:scaling>
        <c:delete val="1"/>
        <c:axPos val="b"/>
        <c:numFmt formatCode="ge" sourceLinked="1"/>
        <c:majorTickMark val="none"/>
        <c:minorTickMark val="none"/>
        <c:tickLblPos val="none"/>
        <c:crossAx val="457813640"/>
        <c:crosses val="autoZero"/>
        <c:auto val="1"/>
        <c:lblOffset val="100"/>
        <c:baseTimeUnit val="years"/>
      </c:dateAx>
      <c:valAx>
        <c:axId val="457813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81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22F-406E-B509-7CA8138894E2}"/>
            </c:ext>
          </c:extLst>
        </c:ser>
        <c:dLbls>
          <c:showLegendKey val="0"/>
          <c:showVal val="0"/>
          <c:showCatName val="0"/>
          <c:showSerName val="0"/>
          <c:showPercent val="0"/>
          <c:showBubbleSize val="0"/>
        </c:dLbls>
        <c:gapWidth val="150"/>
        <c:axId val="457811288"/>
        <c:axId val="45780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22F-406E-B509-7CA8138894E2}"/>
            </c:ext>
          </c:extLst>
        </c:ser>
        <c:dLbls>
          <c:showLegendKey val="0"/>
          <c:showVal val="0"/>
          <c:showCatName val="0"/>
          <c:showSerName val="0"/>
          <c:showPercent val="0"/>
          <c:showBubbleSize val="0"/>
        </c:dLbls>
        <c:marker val="1"/>
        <c:smooth val="0"/>
        <c:axId val="457811288"/>
        <c:axId val="457806976"/>
      </c:lineChart>
      <c:dateAx>
        <c:axId val="457811288"/>
        <c:scaling>
          <c:orientation val="minMax"/>
        </c:scaling>
        <c:delete val="1"/>
        <c:axPos val="b"/>
        <c:numFmt formatCode="ge" sourceLinked="1"/>
        <c:majorTickMark val="none"/>
        <c:minorTickMark val="none"/>
        <c:tickLblPos val="none"/>
        <c:crossAx val="457806976"/>
        <c:crosses val="autoZero"/>
        <c:auto val="1"/>
        <c:lblOffset val="100"/>
        <c:baseTimeUnit val="years"/>
      </c:dateAx>
      <c:valAx>
        <c:axId val="45780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811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053-43EA-8019-EFE9EDF9EB71}"/>
            </c:ext>
          </c:extLst>
        </c:ser>
        <c:dLbls>
          <c:showLegendKey val="0"/>
          <c:showVal val="0"/>
          <c:showCatName val="0"/>
          <c:showSerName val="0"/>
          <c:showPercent val="0"/>
          <c:showBubbleSize val="0"/>
        </c:dLbls>
        <c:gapWidth val="150"/>
        <c:axId val="457807760"/>
        <c:axId val="45781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053-43EA-8019-EFE9EDF9EB71}"/>
            </c:ext>
          </c:extLst>
        </c:ser>
        <c:dLbls>
          <c:showLegendKey val="0"/>
          <c:showVal val="0"/>
          <c:showCatName val="0"/>
          <c:showSerName val="0"/>
          <c:showPercent val="0"/>
          <c:showBubbleSize val="0"/>
        </c:dLbls>
        <c:marker val="1"/>
        <c:smooth val="0"/>
        <c:axId val="457807760"/>
        <c:axId val="457811680"/>
      </c:lineChart>
      <c:dateAx>
        <c:axId val="457807760"/>
        <c:scaling>
          <c:orientation val="minMax"/>
        </c:scaling>
        <c:delete val="1"/>
        <c:axPos val="b"/>
        <c:numFmt formatCode="ge" sourceLinked="1"/>
        <c:majorTickMark val="none"/>
        <c:minorTickMark val="none"/>
        <c:tickLblPos val="none"/>
        <c:crossAx val="457811680"/>
        <c:crosses val="autoZero"/>
        <c:auto val="1"/>
        <c:lblOffset val="100"/>
        <c:baseTimeUnit val="years"/>
      </c:dateAx>
      <c:valAx>
        <c:axId val="45781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80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2D9-4E49-AD9B-51D324777A72}"/>
            </c:ext>
          </c:extLst>
        </c:ser>
        <c:dLbls>
          <c:showLegendKey val="0"/>
          <c:showVal val="0"/>
          <c:showCatName val="0"/>
          <c:showSerName val="0"/>
          <c:showPercent val="0"/>
          <c:showBubbleSize val="0"/>
        </c:dLbls>
        <c:gapWidth val="150"/>
        <c:axId val="457812072"/>
        <c:axId val="45780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2D9-4E49-AD9B-51D324777A72}"/>
            </c:ext>
          </c:extLst>
        </c:ser>
        <c:dLbls>
          <c:showLegendKey val="0"/>
          <c:showVal val="0"/>
          <c:showCatName val="0"/>
          <c:showSerName val="0"/>
          <c:showPercent val="0"/>
          <c:showBubbleSize val="0"/>
        </c:dLbls>
        <c:marker val="1"/>
        <c:smooth val="0"/>
        <c:axId val="457812072"/>
        <c:axId val="457808544"/>
      </c:lineChart>
      <c:dateAx>
        <c:axId val="457812072"/>
        <c:scaling>
          <c:orientation val="minMax"/>
        </c:scaling>
        <c:delete val="1"/>
        <c:axPos val="b"/>
        <c:numFmt formatCode="ge" sourceLinked="1"/>
        <c:majorTickMark val="none"/>
        <c:minorTickMark val="none"/>
        <c:tickLblPos val="none"/>
        <c:crossAx val="457808544"/>
        <c:crosses val="autoZero"/>
        <c:auto val="1"/>
        <c:lblOffset val="100"/>
        <c:baseTimeUnit val="years"/>
      </c:dateAx>
      <c:valAx>
        <c:axId val="45780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812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772.38</c:v>
                </c:pt>
                <c:pt idx="1">
                  <c:v>597.30999999999995</c:v>
                </c:pt>
                <c:pt idx="2">
                  <c:v>586.34</c:v>
                </c:pt>
                <c:pt idx="3">
                  <c:v>520.52</c:v>
                </c:pt>
                <c:pt idx="4">
                  <c:v>457.82</c:v>
                </c:pt>
              </c:numCache>
            </c:numRef>
          </c:val>
          <c:extLst xmlns:c16r2="http://schemas.microsoft.com/office/drawing/2015/06/chart">
            <c:ext xmlns:c16="http://schemas.microsoft.com/office/drawing/2014/chart" uri="{C3380CC4-5D6E-409C-BE32-E72D297353CC}">
              <c16:uniqueId val="{00000000-0A5D-49E3-90D1-1D4B8503341D}"/>
            </c:ext>
          </c:extLst>
        </c:ser>
        <c:dLbls>
          <c:showLegendKey val="0"/>
          <c:showVal val="0"/>
          <c:showCatName val="0"/>
          <c:showSerName val="0"/>
          <c:showPercent val="0"/>
          <c:showBubbleSize val="0"/>
        </c:dLbls>
        <c:gapWidth val="150"/>
        <c:axId val="457813248"/>
        <c:axId val="457810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830.5</c:v>
                </c:pt>
                <c:pt idx="1">
                  <c:v>1029.24</c:v>
                </c:pt>
                <c:pt idx="2">
                  <c:v>1063.93</c:v>
                </c:pt>
                <c:pt idx="3">
                  <c:v>1060.8599999999999</c:v>
                </c:pt>
                <c:pt idx="4">
                  <c:v>1006.65</c:v>
                </c:pt>
              </c:numCache>
            </c:numRef>
          </c:val>
          <c:smooth val="0"/>
          <c:extLst xmlns:c16r2="http://schemas.microsoft.com/office/drawing/2015/06/chart">
            <c:ext xmlns:c16="http://schemas.microsoft.com/office/drawing/2014/chart" uri="{C3380CC4-5D6E-409C-BE32-E72D297353CC}">
              <c16:uniqueId val="{00000001-0A5D-49E3-90D1-1D4B8503341D}"/>
            </c:ext>
          </c:extLst>
        </c:ser>
        <c:dLbls>
          <c:showLegendKey val="0"/>
          <c:showVal val="0"/>
          <c:showCatName val="0"/>
          <c:showSerName val="0"/>
          <c:showPercent val="0"/>
          <c:showBubbleSize val="0"/>
        </c:dLbls>
        <c:marker val="1"/>
        <c:smooth val="0"/>
        <c:axId val="457813248"/>
        <c:axId val="457810112"/>
      </c:lineChart>
      <c:dateAx>
        <c:axId val="457813248"/>
        <c:scaling>
          <c:orientation val="minMax"/>
        </c:scaling>
        <c:delete val="1"/>
        <c:axPos val="b"/>
        <c:numFmt formatCode="ge" sourceLinked="1"/>
        <c:majorTickMark val="none"/>
        <c:minorTickMark val="none"/>
        <c:tickLblPos val="none"/>
        <c:crossAx val="457810112"/>
        <c:crosses val="autoZero"/>
        <c:auto val="1"/>
        <c:lblOffset val="100"/>
        <c:baseTimeUnit val="years"/>
      </c:dateAx>
      <c:valAx>
        <c:axId val="45781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81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51.03</c:v>
                </c:pt>
                <c:pt idx="1">
                  <c:v>56.42</c:v>
                </c:pt>
                <c:pt idx="2">
                  <c:v>66.260000000000005</c:v>
                </c:pt>
                <c:pt idx="3">
                  <c:v>63.17</c:v>
                </c:pt>
                <c:pt idx="4">
                  <c:v>61.51</c:v>
                </c:pt>
              </c:numCache>
            </c:numRef>
          </c:val>
          <c:extLst xmlns:c16r2="http://schemas.microsoft.com/office/drawing/2015/06/chart">
            <c:ext xmlns:c16="http://schemas.microsoft.com/office/drawing/2014/chart" uri="{C3380CC4-5D6E-409C-BE32-E72D297353CC}">
              <c16:uniqueId val="{00000000-6B2D-4BEA-BD30-D142239CAFAF}"/>
            </c:ext>
          </c:extLst>
        </c:ser>
        <c:dLbls>
          <c:showLegendKey val="0"/>
          <c:showVal val="0"/>
          <c:showCatName val="0"/>
          <c:showSerName val="0"/>
          <c:showPercent val="0"/>
          <c:showBubbleSize val="0"/>
        </c:dLbls>
        <c:gapWidth val="150"/>
        <c:axId val="458959384"/>
        <c:axId val="458958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43.66</c:v>
                </c:pt>
                <c:pt idx="1">
                  <c:v>43.13</c:v>
                </c:pt>
                <c:pt idx="2">
                  <c:v>46.26</c:v>
                </c:pt>
                <c:pt idx="3">
                  <c:v>45.81</c:v>
                </c:pt>
                <c:pt idx="4">
                  <c:v>43.43</c:v>
                </c:pt>
              </c:numCache>
            </c:numRef>
          </c:val>
          <c:smooth val="0"/>
          <c:extLst xmlns:c16r2="http://schemas.microsoft.com/office/drawing/2015/06/chart">
            <c:ext xmlns:c16="http://schemas.microsoft.com/office/drawing/2014/chart" uri="{C3380CC4-5D6E-409C-BE32-E72D297353CC}">
              <c16:uniqueId val="{00000001-6B2D-4BEA-BD30-D142239CAFAF}"/>
            </c:ext>
          </c:extLst>
        </c:ser>
        <c:dLbls>
          <c:showLegendKey val="0"/>
          <c:showVal val="0"/>
          <c:showCatName val="0"/>
          <c:showSerName val="0"/>
          <c:showPercent val="0"/>
          <c:showBubbleSize val="0"/>
        </c:dLbls>
        <c:marker val="1"/>
        <c:smooth val="0"/>
        <c:axId val="458959384"/>
        <c:axId val="458958600"/>
      </c:lineChart>
      <c:dateAx>
        <c:axId val="458959384"/>
        <c:scaling>
          <c:orientation val="minMax"/>
        </c:scaling>
        <c:delete val="1"/>
        <c:axPos val="b"/>
        <c:numFmt formatCode="ge" sourceLinked="1"/>
        <c:majorTickMark val="none"/>
        <c:minorTickMark val="none"/>
        <c:tickLblPos val="none"/>
        <c:crossAx val="458958600"/>
        <c:crosses val="autoZero"/>
        <c:auto val="1"/>
        <c:lblOffset val="100"/>
        <c:baseTimeUnit val="years"/>
      </c:dateAx>
      <c:valAx>
        <c:axId val="458958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8959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398.05</c:v>
                </c:pt>
                <c:pt idx="1">
                  <c:v>362.56</c:v>
                </c:pt>
                <c:pt idx="2">
                  <c:v>313.54000000000002</c:v>
                </c:pt>
                <c:pt idx="3">
                  <c:v>327.11</c:v>
                </c:pt>
                <c:pt idx="4">
                  <c:v>336.41</c:v>
                </c:pt>
              </c:numCache>
            </c:numRef>
          </c:val>
          <c:extLst xmlns:c16r2="http://schemas.microsoft.com/office/drawing/2015/06/chart">
            <c:ext xmlns:c16="http://schemas.microsoft.com/office/drawing/2014/chart" uri="{C3380CC4-5D6E-409C-BE32-E72D297353CC}">
              <c16:uniqueId val="{00000000-D3C7-401C-8234-2B2D638586A2}"/>
            </c:ext>
          </c:extLst>
        </c:ser>
        <c:dLbls>
          <c:showLegendKey val="0"/>
          <c:showVal val="0"/>
          <c:showCatName val="0"/>
          <c:showSerName val="0"/>
          <c:showPercent val="0"/>
          <c:showBubbleSize val="0"/>
        </c:dLbls>
        <c:gapWidth val="150"/>
        <c:axId val="458956248"/>
        <c:axId val="458960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382.09</c:v>
                </c:pt>
                <c:pt idx="1">
                  <c:v>392.03</c:v>
                </c:pt>
                <c:pt idx="2">
                  <c:v>376.4</c:v>
                </c:pt>
                <c:pt idx="3">
                  <c:v>383.92</c:v>
                </c:pt>
                <c:pt idx="4">
                  <c:v>400.44</c:v>
                </c:pt>
              </c:numCache>
            </c:numRef>
          </c:val>
          <c:smooth val="0"/>
          <c:extLst xmlns:c16r2="http://schemas.microsoft.com/office/drawing/2015/06/chart">
            <c:ext xmlns:c16="http://schemas.microsoft.com/office/drawing/2014/chart" uri="{C3380CC4-5D6E-409C-BE32-E72D297353CC}">
              <c16:uniqueId val="{00000001-D3C7-401C-8234-2B2D638586A2}"/>
            </c:ext>
          </c:extLst>
        </c:ser>
        <c:dLbls>
          <c:showLegendKey val="0"/>
          <c:showVal val="0"/>
          <c:showCatName val="0"/>
          <c:showSerName val="0"/>
          <c:showPercent val="0"/>
          <c:showBubbleSize val="0"/>
        </c:dLbls>
        <c:marker val="1"/>
        <c:smooth val="0"/>
        <c:axId val="458956248"/>
        <c:axId val="458960952"/>
      </c:lineChart>
      <c:dateAx>
        <c:axId val="458956248"/>
        <c:scaling>
          <c:orientation val="minMax"/>
        </c:scaling>
        <c:delete val="1"/>
        <c:axPos val="b"/>
        <c:numFmt formatCode="ge" sourceLinked="1"/>
        <c:majorTickMark val="none"/>
        <c:minorTickMark val="none"/>
        <c:tickLblPos val="none"/>
        <c:crossAx val="458960952"/>
        <c:crosses val="autoZero"/>
        <c:auto val="1"/>
        <c:lblOffset val="100"/>
        <c:baseTimeUnit val="years"/>
      </c:dateAx>
      <c:valAx>
        <c:axId val="458960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8956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8"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島根県　隠岐の島町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漁業集落排水</v>
      </c>
      <c r="Q8" s="71"/>
      <c r="R8" s="71"/>
      <c r="S8" s="71"/>
      <c r="T8" s="71"/>
      <c r="U8" s="71"/>
      <c r="V8" s="71"/>
      <c r="W8" s="71" t="str">
        <f>データ!L6</f>
        <v>H2</v>
      </c>
      <c r="X8" s="71"/>
      <c r="Y8" s="71"/>
      <c r="Z8" s="71"/>
      <c r="AA8" s="71"/>
      <c r="AB8" s="71"/>
      <c r="AC8" s="71"/>
      <c r="AD8" s="72" t="str">
        <f>データ!$M$6</f>
        <v>非設置</v>
      </c>
      <c r="AE8" s="72"/>
      <c r="AF8" s="72"/>
      <c r="AG8" s="72"/>
      <c r="AH8" s="72"/>
      <c r="AI8" s="72"/>
      <c r="AJ8" s="72"/>
      <c r="AK8" s="3"/>
      <c r="AL8" s="68">
        <f>データ!S6</f>
        <v>14307</v>
      </c>
      <c r="AM8" s="68"/>
      <c r="AN8" s="68"/>
      <c r="AO8" s="68"/>
      <c r="AP8" s="68"/>
      <c r="AQ8" s="68"/>
      <c r="AR8" s="68"/>
      <c r="AS8" s="68"/>
      <c r="AT8" s="67">
        <f>データ!T6</f>
        <v>242.82</v>
      </c>
      <c r="AU8" s="67"/>
      <c r="AV8" s="67"/>
      <c r="AW8" s="67"/>
      <c r="AX8" s="67"/>
      <c r="AY8" s="67"/>
      <c r="AZ8" s="67"/>
      <c r="BA8" s="67"/>
      <c r="BB8" s="67">
        <f>データ!U6</f>
        <v>58.92</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14.03</v>
      </c>
      <c r="Q10" s="67"/>
      <c r="R10" s="67"/>
      <c r="S10" s="67"/>
      <c r="T10" s="67"/>
      <c r="U10" s="67"/>
      <c r="V10" s="67"/>
      <c r="W10" s="67">
        <f>データ!Q6</f>
        <v>100.19</v>
      </c>
      <c r="X10" s="67"/>
      <c r="Y10" s="67"/>
      <c r="Z10" s="67"/>
      <c r="AA10" s="67"/>
      <c r="AB10" s="67"/>
      <c r="AC10" s="67"/>
      <c r="AD10" s="68">
        <f>データ!R6</f>
        <v>3781</v>
      </c>
      <c r="AE10" s="68"/>
      <c r="AF10" s="68"/>
      <c r="AG10" s="68"/>
      <c r="AH10" s="68"/>
      <c r="AI10" s="68"/>
      <c r="AJ10" s="68"/>
      <c r="AK10" s="2"/>
      <c r="AL10" s="68">
        <f>データ!V6</f>
        <v>1981</v>
      </c>
      <c r="AM10" s="68"/>
      <c r="AN10" s="68"/>
      <c r="AO10" s="68"/>
      <c r="AP10" s="68"/>
      <c r="AQ10" s="68"/>
      <c r="AR10" s="68"/>
      <c r="AS10" s="68"/>
      <c r="AT10" s="67">
        <f>データ!W6</f>
        <v>0.78</v>
      </c>
      <c r="AU10" s="67"/>
      <c r="AV10" s="67"/>
      <c r="AW10" s="67"/>
      <c r="AX10" s="67"/>
      <c r="AY10" s="67"/>
      <c r="AZ10" s="67"/>
      <c r="BA10" s="67"/>
      <c r="BB10" s="67">
        <f>データ!X6</f>
        <v>2539.7399999999998</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【973.20】</v>
      </c>
      <c r="I86" s="26" t="str">
        <f>データ!CA6</f>
        <v>【45.14】</v>
      </c>
      <c r="J86" s="26" t="str">
        <f>データ!CL6</f>
        <v>【377.19】</v>
      </c>
      <c r="K86" s="26" t="str">
        <f>データ!CW6</f>
        <v>【33.69】</v>
      </c>
      <c r="L86" s="26" t="str">
        <f>データ!DH6</f>
        <v>【80.08】</v>
      </c>
      <c r="M86" s="26" t="s">
        <v>44</v>
      </c>
      <c r="N86" s="26" t="s">
        <v>44</v>
      </c>
      <c r="O86" s="26" t="str">
        <f>データ!EO6</f>
        <v>【0.04】</v>
      </c>
    </row>
  </sheetData>
  <sheetProtection algorithmName="SHA-512" hashValue="0zV6H5+vVd9DHBqNoX6nRi+h+Rt8gtLG8ZSZBaA5SuQn4zeVCTy96AFD2i07zw+w7Cc/DEKzeSNeI9yoIAtnmQ==" saltValue="I9/nQLJo72FVjduJqQWOn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325287</v>
      </c>
      <c r="D6" s="33">
        <f t="shared" si="3"/>
        <v>47</v>
      </c>
      <c r="E6" s="33">
        <f t="shared" si="3"/>
        <v>17</v>
      </c>
      <c r="F6" s="33">
        <f t="shared" si="3"/>
        <v>6</v>
      </c>
      <c r="G6" s="33">
        <f t="shared" si="3"/>
        <v>0</v>
      </c>
      <c r="H6" s="33" t="str">
        <f t="shared" si="3"/>
        <v>島根県　隠岐の島町</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14.03</v>
      </c>
      <c r="Q6" s="34">
        <f t="shared" si="3"/>
        <v>100.19</v>
      </c>
      <c r="R6" s="34">
        <f t="shared" si="3"/>
        <v>3781</v>
      </c>
      <c r="S6" s="34">
        <f t="shared" si="3"/>
        <v>14307</v>
      </c>
      <c r="T6" s="34">
        <f t="shared" si="3"/>
        <v>242.82</v>
      </c>
      <c r="U6" s="34">
        <f t="shared" si="3"/>
        <v>58.92</v>
      </c>
      <c r="V6" s="34">
        <f t="shared" si="3"/>
        <v>1981</v>
      </c>
      <c r="W6" s="34">
        <f t="shared" si="3"/>
        <v>0.78</v>
      </c>
      <c r="X6" s="34">
        <f t="shared" si="3"/>
        <v>2539.7399999999998</v>
      </c>
      <c r="Y6" s="35">
        <f>IF(Y7="",NA(),Y7)</f>
        <v>100</v>
      </c>
      <c r="Z6" s="35">
        <f t="shared" ref="Z6:AH6" si="4">IF(Z7="",NA(),Z7)</f>
        <v>102.77</v>
      </c>
      <c r="AA6" s="35">
        <f t="shared" si="4"/>
        <v>100.25</v>
      </c>
      <c r="AB6" s="35">
        <f t="shared" si="4"/>
        <v>100.69</v>
      </c>
      <c r="AC6" s="35">
        <f t="shared" si="4"/>
        <v>105.18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772.38</v>
      </c>
      <c r="BG6" s="35">
        <f t="shared" ref="BG6:BO6" si="7">IF(BG7="",NA(),BG7)</f>
        <v>597.30999999999995</v>
      </c>
      <c r="BH6" s="35">
        <f t="shared" si="7"/>
        <v>586.34</v>
      </c>
      <c r="BI6" s="35">
        <f t="shared" si="7"/>
        <v>520.52</v>
      </c>
      <c r="BJ6" s="35">
        <f t="shared" si="7"/>
        <v>457.82</v>
      </c>
      <c r="BK6" s="35">
        <f t="shared" si="7"/>
        <v>830.5</v>
      </c>
      <c r="BL6" s="35">
        <f t="shared" si="7"/>
        <v>1029.24</v>
      </c>
      <c r="BM6" s="35">
        <f t="shared" si="7"/>
        <v>1063.93</v>
      </c>
      <c r="BN6" s="35">
        <f t="shared" si="7"/>
        <v>1060.8599999999999</v>
      </c>
      <c r="BO6" s="35">
        <f t="shared" si="7"/>
        <v>1006.65</v>
      </c>
      <c r="BP6" s="34" t="str">
        <f>IF(BP7="","",IF(BP7="-","【-】","【"&amp;SUBSTITUTE(TEXT(BP7,"#,##0.00"),"-","△")&amp;"】"))</f>
        <v>【973.20】</v>
      </c>
      <c r="BQ6" s="35">
        <f>IF(BQ7="",NA(),BQ7)</f>
        <v>51.03</v>
      </c>
      <c r="BR6" s="35">
        <f t="shared" ref="BR6:BZ6" si="8">IF(BR7="",NA(),BR7)</f>
        <v>56.42</v>
      </c>
      <c r="BS6" s="35">
        <f t="shared" si="8"/>
        <v>66.260000000000005</v>
      </c>
      <c r="BT6" s="35">
        <f t="shared" si="8"/>
        <v>63.17</v>
      </c>
      <c r="BU6" s="35">
        <f t="shared" si="8"/>
        <v>61.51</v>
      </c>
      <c r="BV6" s="35">
        <f t="shared" si="8"/>
        <v>43.66</v>
      </c>
      <c r="BW6" s="35">
        <f t="shared" si="8"/>
        <v>43.13</v>
      </c>
      <c r="BX6" s="35">
        <f t="shared" si="8"/>
        <v>46.26</v>
      </c>
      <c r="BY6" s="35">
        <f t="shared" si="8"/>
        <v>45.81</v>
      </c>
      <c r="BZ6" s="35">
        <f t="shared" si="8"/>
        <v>43.43</v>
      </c>
      <c r="CA6" s="34" t="str">
        <f>IF(CA7="","",IF(CA7="-","【-】","【"&amp;SUBSTITUTE(TEXT(CA7,"#,##0.00"),"-","△")&amp;"】"))</f>
        <v>【45.14】</v>
      </c>
      <c r="CB6" s="35">
        <f>IF(CB7="",NA(),CB7)</f>
        <v>398.05</v>
      </c>
      <c r="CC6" s="35">
        <f t="shared" ref="CC6:CK6" si="9">IF(CC7="",NA(),CC7)</f>
        <v>362.56</v>
      </c>
      <c r="CD6" s="35">
        <f t="shared" si="9"/>
        <v>313.54000000000002</v>
      </c>
      <c r="CE6" s="35">
        <f t="shared" si="9"/>
        <v>327.11</v>
      </c>
      <c r="CF6" s="35">
        <f t="shared" si="9"/>
        <v>336.41</v>
      </c>
      <c r="CG6" s="35">
        <f t="shared" si="9"/>
        <v>382.09</v>
      </c>
      <c r="CH6" s="35">
        <f t="shared" si="9"/>
        <v>392.03</v>
      </c>
      <c r="CI6" s="35">
        <f t="shared" si="9"/>
        <v>376.4</v>
      </c>
      <c r="CJ6" s="35">
        <f t="shared" si="9"/>
        <v>383.92</v>
      </c>
      <c r="CK6" s="35">
        <f t="shared" si="9"/>
        <v>400.44</v>
      </c>
      <c r="CL6" s="34" t="str">
        <f>IF(CL7="","",IF(CL7="-","【-】","【"&amp;SUBSTITUTE(TEXT(CL7,"#,##0.00"),"-","△")&amp;"】"))</f>
        <v>【377.19】</v>
      </c>
      <c r="CM6" s="35">
        <f>IF(CM7="",NA(),CM7)</f>
        <v>39.659999999999997</v>
      </c>
      <c r="CN6" s="35">
        <f t="shared" ref="CN6:CV6" si="10">IF(CN7="",NA(),CN7)</f>
        <v>39.75</v>
      </c>
      <c r="CO6" s="35">
        <f t="shared" si="10"/>
        <v>40.17</v>
      </c>
      <c r="CP6" s="35">
        <f t="shared" si="10"/>
        <v>39.92</v>
      </c>
      <c r="CQ6" s="35">
        <f t="shared" si="10"/>
        <v>39.75</v>
      </c>
      <c r="CR6" s="35">
        <f t="shared" si="10"/>
        <v>39.68</v>
      </c>
      <c r="CS6" s="35">
        <f t="shared" si="10"/>
        <v>35.64</v>
      </c>
      <c r="CT6" s="35">
        <f t="shared" si="10"/>
        <v>33.729999999999997</v>
      </c>
      <c r="CU6" s="35">
        <f t="shared" si="10"/>
        <v>33.21</v>
      </c>
      <c r="CV6" s="35">
        <f t="shared" si="10"/>
        <v>32.229999999999997</v>
      </c>
      <c r="CW6" s="34" t="str">
        <f>IF(CW7="","",IF(CW7="-","【-】","【"&amp;SUBSTITUTE(TEXT(CW7,"#,##0.00"),"-","△")&amp;"】"))</f>
        <v>【33.69】</v>
      </c>
      <c r="CX6" s="35">
        <f>IF(CX7="",NA(),CX7)</f>
        <v>90.23</v>
      </c>
      <c r="CY6" s="35">
        <f t="shared" ref="CY6:DG6" si="11">IF(CY7="",NA(),CY7)</f>
        <v>91.63</v>
      </c>
      <c r="CZ6" s="35">
        <f t="shared" si="11"/>
        <v>91.65</v>
      </c>
      <c r="DA6" s="35">
        <f t="shared" si="11"/>
        <v>91.18</v>
      </c>
      <c r="DB6" s="35">
        <f t="shared" si="11"/>
        <v>92.58</v>
      </c>
      <c r="DC6" s="35">
        <f t="shared" si="11"/>
        <v>83.95</v>
      </c>
      <c r="DD6" s="35">
        <f t="shared" si="11"/>
        <v>82.92</v>
      </c>
      <c r="DE6" s="35">
        <f t="shared" si="11"/>
        <v>79.989999999999995</v>
      </c>
      <c r="DF6" s="35">
        <f t="shared" si="11"/>
        <v>79.98</v>
      </c>
      <c r="DG6" s="35">
        <f t="shared" si="11"/>
        <v>80.8</v>
      </c>
      <c r="DH6" s="34" t="str">
        <f>IF(DH7="","",IF(DH7="-","【-】","【"&amp;SUBSTITUTE(TEXT(DH7,"#,##0.00"),"-","△")&amp;"】"))</f>
        <v>【80.08】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0.18</v>
      </c>
      <c r="EL6" s="35">
        <f t="shared" si="14"/>
        <v>0.01</v>
      </c>
      <c r="EM6" s="35">
        <f t="shared" si="14"/>
        <v>0.09</v>
      </c>
      <c r="EN6" s="35">
        <f t="shared" si="14"/>
        <v>0.02</v>
      </c>
      <c r="EO6" s="34" t="str">
        <f>IF(EO7="","",IF(EO7="-","【-】","【"&amp;SUBSTITUTE(TEXT(EO7,"#,##0.00"),"-","△")&amp;"】"))</f>
        <v>【0.04】</v>
      </c>
    </row>
    <row r="7" spans="1:145" s="36" customFormat="1" x14ac:dyDescent="0.15">
      <c r="A7" s="28"/>
      <c r="B7" s="37">
        <v>2018</v>
      </c>
      <c r="C7" s="37">
        <v>325287</v>
      </c>
      <c r="D7" s="37">
        <v>47</v>
      </c>
      <c r="E7" s="37">
        <v>17</v>
      </c>
      <c r="F7" s="37">
        <v>6</v>
      </c>
      <c r="G7" s="37">
        <v>0</v>
      </c>
      <c r="H7" s="37" t="s">
        <v>98</v>
      </c>
      <c r="I7" s="37" t="s">
        <v>99</v>
      </c>
      <c r="J7" s="37" t="s">
        <v>100</v>
      </c>
      <c r="K7" s="37" t="s">
        <v>101</v>
      </c>
      <c r="L7" s="37" t="s">
        <v>102</v>
      </c>
      <c r="M7" s="37" t="s">
        <v>103</v>
      </c>
      <c r="N7" s="38" t="s">
        <v>104</v>
      </c>
      <c r="O7" s="38" t="s">
        <v>105</v>
      </c>
      <c r="P7" s="38">
        <v>14.03</v>
      </c>
      <c r="Q7" s="38">
        <v>100.19</v>
      </c>
      <c r="R7" s="38">
        <v>3781</v>
      </c>
      <c r="S7" s="38">
        <v>14307</v>
      </c>
      <c r="T7" s="38">
        <v>242.82</v>
      </c>
      <c r="U7" s="38">
        <v>58.92</v>
      </c>
      <c r="V7" s="38">
        <v>1981</v>
      </c>
      <c r="W7" s="38">
        <v>0.78</v>
      </c>
      <c r="X7" s="38">
        <v>2539.7399999999998</v>
      </c>
      <c r="Y7" s="38">
        <v>100</v>
      </c>
      <c r="Z7" s="38">
        <v>102.77</v>
      </c>
      <c r="AA7" s="38">
        <v>100.25</v>
      </c>
      <c r="AB7" s="38">
        <v>100.69</v>
      </c>
      <c r="AC7" s="38">
        <v>105.18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772.38</v>
      </c>
      <c r="BG7" s="38">
        <v>597.30999999999995</v>
      </c>
      <c r="BH7" s="38">
        <v>586.34</v>
      </c>
      <c r="BI7" s="38">
        <v>520.52</v>
      </c>
      <c r="BJ7" s="38">
        <v>457.82</v>
      </c>
      <c r="BK7" s="38">
        <v>830.5</v>
      </c>
      <c r="BL7" s="38">
        <v>1029.24</v>
      </c>
      <c r="BM7" s="38">
        <v>1063.93</v>
      </c>
      <c r="BN7" s="38">
        <v>1060.8599999999999</v>
      </c>
      <c r="BO7" s="38">
        <v>1006.65</v>
      </c>
      <c r="BP7" s="38">
        <v>973.2</v>
      </c>
      <c r="BQ7" s="38">
        <v>51.03</v>
      </c>
      <c r="BR7" s="38">
        <v>56.42</v>
      </c>
      <c r="BS7" s="38">
        <v>66.260000000000005</v>
      </c>
      <c r="BT7" s="38">
        <v>63.17</v>
      </c>
      <c r="BU7" s="38">
        <v>61.51</v>
      </c>
      <c r="BV7" s="38">
        <v>43.66</v>
      </c>
      <c r="BW7" s="38">
        <v>43.13</v>
      </c>
      <c r="BX7" s="38">
        <v>46.26</v>
      </c>
      <c r="BY7" s="38">
        <v>45.81</v>
      </c>
      <c r="BZ7" s="38">
        <v>43.43</v>
      </c>
      <c r="CA7" s="38">
        <v>45.14</v>
      </c>
      <c r="CB7" s="38">
        <v>398.05</v>
      </c>
      <c r="CC7" s="38">
        <v>362.56</v>
      </c>
      <c r="CD7" s="38">
        <v>313.54000000000002</v>
      </c>
      <c r="CE7" s="38">
        <v>327.11</v>
      </c>
      <c r="CF7" s="38">
        <v>336.41</v>
      </c>
      <c r="CG7" s="38">
        <v>382.09</v>
      </c>
      <c r="CH7" s="38">
        <v>392.03</v>
      </c>
      <c r="CI7" s="38">
        <v>376.4</v>
      </c>
      <c r="CJ7" s="38">
        <v>383.92</v>
      </c>
      <c r="CK7" s="38">
        <v>400.44</v>
      </c>
      <c r="CL7" s="38">
        <v>377.19</v>
      </c>
      <c r="CM7" s="38">
        <v>39.659999999999997</v>
      </c>
      <c r="CN7" s="38">
        <v>39.75</v>
      </c>
      <c r="CO7" s="38">
        <v>40.17</v>
      </c>
      <c r="CP7" s="38">
        <v>39.92</v>
      </c>
      <c r="CQ7" s="38">
        <v>39.75</v>
      </c>
      <c r="CR7" s="38">
        <v>39.68</v>
      </c>
      <c r="CS7" s="38">
        <v>35.64</v>
      </c>
      <c r="CT7" s="38">
        <v>33.729999999999997</v>
      </c>
      <c r="CU7" s="38">
        <v>33.21</v>
      </c>
      <c r="CV7" s="38">
        <v>32.229999999999997</v>
      </c>
      <c r="CW7" s="38">
        <v>33.69</v>
      </c>
      <c r="CX7" s="38">
        <v>90.23</v>
      </c>
      <c r="CY7" s="38">
        <v>91.63</v>
      </c>
      <c r="CZ7" s="38">
        <v>91.65</v>
      </c>
      <c r="DA7" s="38">
        <v>91.18</v>
      </c>
      <c r="DB7" s="38">
        <v>92.58</v>
      </c>
      <c r="DC7" s="38">
        <v>83.95</v>
      </c>
      <c r="DD7" s="38">
        <v>82.92</v>
      </c>
      <c r="DE7" s="38">
        <v>79.989999999999995</v>
      </c>
      <c r="DF7" s="38">
        <v>79.98</v>
      </c>
      <c r="DG7" s="38">
        <v>80.8</v>
      </c>
      <c r="DH7" s="38">
        <v>80.08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0.18</v>
      </c>
      <c r="EL7" s="38">
        <v>0.01</v>
      </c>
      <c r="EM7" s="38">
        <v>0.09</v>
      </c>
      <c r="EN7" s="38">
        <v>0.02</v>
      </c>
      <c r="EO7" s="38">
        <v>0.04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