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25.経営比較分析表\H30年度決算\経営比較分析表（下水道） - 打ち返し\"/>
    </mc:Choice>
  </mc:AlternateContent>
  <workbookProtection workbookAlgorithmName="SHA-512" workbookHashValue="kEETLnCb4FSEoEgKzCJ2H63Lb3tw62/yujKd0f5nvef+2U+mnY7oq5jI2ZCmp0kgiqYCro0Gw0q0LTGHnyRLtw==" workbookSaltValue="1OSh+wSpzncr2gYhSiSil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<sst xmlns="http://schemas.openxmlformats.org/spreadsheetml/2006/main" count="228" uniqueCount="114">
  <si>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</si>
  <si>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</si>
  <si>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</si>
  <si>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</si>
  <si>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</si>
  <si>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</si>
  <si>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</si>
  <si>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</si>
  <si>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</si>
  <si>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</si>
  <si>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</si>
  <si>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</si>
  <si>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</si>
  <si>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</si>
  <si>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</si>
  <si>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</si>
  <si>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</si>
  <si>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</si>
  <si>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</si>
  <si>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</si>
  <si>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</si>
  <si>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</si>
  <si>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</si>
  <si>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</si>
  <si>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</si>
  <si>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</si>
  <si>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</si>
  <si>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</si>
  <si>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</si>
  <si>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</si>
  <si>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</si>
  <si>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</si>
  <si>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</si>
  <si>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</si>
  <si>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</si>
  <si>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</si>
  <si>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</si>
  <si>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</si>
  <si>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</si>
  <si>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</si>
  <si>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</si>
  <si>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</si>
  <si>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</si>
  <si>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</si>
  <si>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</si>
  <si>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</si>
  <si>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</si>
  <si>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</si>
  <si>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</si>
  <si>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</si>
  <si>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</si>
  <si>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</si>
  <si>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</si>
  <si>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</si>
  <si>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</si>
  <si>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</si>
  <si>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</si>
  <si>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</si>
  <si>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</si>
  <si>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</si>
  <si>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</si>
  <si>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</si>
  <si>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</si>
  <si>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</si>
  <si>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</si>
  <si>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</si>
  <si>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</si>
  <si>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</si>
  <si>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</si>
  <si>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</si>
  <si>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</si>
  <si>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</si>
  <si>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</si>
  <si>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</si>
  <si>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</si>
  <si>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</si>
  <si>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</si>
  <si>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</si>
  <si>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</si>
  <si>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</si>
  <si>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</si>
  <si>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</si>
  <si>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</si>
  <si>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</si>
  <si>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</si>
  <si>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</si>
  <si>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</si>
  <si>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</si>
  <si>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</si>
  <si>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</si>
  <si>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</si>
  <si>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</si>
  <si>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</si>
  <si>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</si>
  <si>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</si>
  <si>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</si>
  <si>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</si>
  <si>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</si>
  <si>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</si>
  <si>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</si>
  <si>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</si>
  <si>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</si>
  <si>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</si>
  <si>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</si>
  <si>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</si>
  <si>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</si>
  <si>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</si>
  <si>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</si>
  <si>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</si>
  <si>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</si>
  <si>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</si>
  <si>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③平成11年度供用開始で、耐用年数内であり管渠改善は実施していない。</t>
    <phoneticPr fontId="4"/>
  </si>
  <si>
    <t>特定環境保全公共下水道は、既供用区域については、小規模施設のため、類似団体に比較して悪い。平成25年度から新処理区着手のため企業債残高が増加しており、使用料以外の収入に依存している部分が増えている。</t>
    <phoneticPr fontId="4"/>
  </si>
  <si>
    <t>①100%前後で推移しているが、使用料以外の収入に依存している部分が多い。
④平成25年度新処理区着手のため上昇し、類似団体に比較して高くなる。平成30年度に新処理区供用開始したため、水洗化率の向上に伴い平均値に近づいていくと思われる。
⑤小規模施設かつ、処理区域内の人口減少により使用料収入が減少傾向で、汚水処理費(委託料)の割合が大きくなるため、類似団体に比較して低い。
⑥上記⑤同様で汚水処理費(委託料)の割合が大きなるため類似団体に比較して高い。
⑦小規模施設かつ、処理区域内の人口減少により使用水量が少ないため、類似団体比較して低い。
新処理区の供用開始により、事業全体として処理能力が向上したため、一時的に利用率が低下した。
⑧新処理区の供用開始により、処理区域内人口が増加したため、水洗化率としては低下した。</t>
    <rPh sb="79" eb="80">
      <t>シン</t>
    </rPh>
    <rPh sb="80" eb="82">
      <t>ショリ</t>
    </rPh>
    <rPh sb="82" eb="83">
      <t>ク</t>
    </rPh>
    <rPh sb="83" eb="85">
      <t>キョウヨウ</t>
    </rPh>
    <rPh sb="85" eb="87">
      <t>カイシ</t>
    </rPh>
    <rPh sb="92" eb="95">
      <t>スイセンカ</t>
    </rPh>
    <rPh sb="95" eb="96">
      <t>リツ</t>
    </rPh>
    <rPh sb="97" eb="99">
      <t>コウジョウ</t>
    </rPh>
    <rPh sb="100" eb="101">
      <t>トモナ</t>
    </rPh>
    <rPh sb="102" eb="105">
      <t>ヘイキンチ</t>
    </rPh>
    <rPh sb="106" eb="107">
      <t>チカ</t>
    </rPh>
    <rPh sb="113" eb="114">
      <t>オモ</t>
    </rPh>
    <rPh sb="273" eb="274">
      <t>シン</t>
    </rPh>
    <rPh sb="274" eb="276">
      <t>ショリ</t>
    </rPh>
    <rPh sb="276" eb="277">
      <t>ク</t>
    </rPh>
    <rPh sb="278" eb="280">
      <t>キョウヨウ</t>
    </rPh>
    <rPh sb="298" eb="300">
      <t>コウジョウ</t>
    </rPh>
    <rPh sb="305" eb="308">
      <t>イチジテキ</t>
    </rPh>
    <rPh sb="309" eb="312">
      <t>リヨウリツ</t>
    </rPh>
    <rPh sb="313" eb="315">
      <t>テイカ</t>
    </rPh>
    <rPh sb="320" eb="321">
      <t>シン</t>
    </rPh>
    <rPh sb="321" eb="323">
      <t>ショリ</t>
    </rPh>
    <rPh sb="323" eb="324">
      <t>ク</t>
    </rPh>
    <rPh sb="325" eb="327">
      <t>キョウヨウ</t>
    </rPh>
    <rPh sb="327" eb="329">
      <t>カイシ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</si>
</sst>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1B-4EAD-921E-7F3871669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68680"/>
        <c:axId val="458569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1B-4EAD-921E-7F3871669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68680"/>
        <c:axId val="458569464"/>
      </c:lineChart>
      <c:dateAx>
        <c:axId val="458568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569464"/>
        <c:crosses val="autoZero"/>
        <c:auto val="1"/>
        <c:lblOffset val="100"/>
        <c:baseTimeUnit val="years"/>
      </c:dateAx>
      <c:valAx>
        <c:axId val="458569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568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31.43</c:v>
                </c:pt>
                <c:pt idx="1">
                  <c:v>31.43</c:v>
                </c:pt>
                <c:pt idx="2">
                  <c:v>31.43</c:v>
                </c:pt>
                <c:pt idx="3">
                  <c:v>27.86</c:v>
                </c:pt>
                <c:pt idx="4">
                  <c:v>9.27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C9-4FB2-8EA1-AEA96B4AA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03376"/>
        <c:axId val="464897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C9-4FB2-8EA1-AEA96B4AA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03376"/>
        <c:axId val="464897496"/>
      </c:lineChart>
      <c:dateAx>
        <c:axId val="46490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897496"/>
        <c:crosses val="autoZero"/>
        <c:auto val="1"/>
        <c:lblOffset val="100"/>
        <c:baseTimeUnit val="years"/>
      </c:dateAx>
      <c:valAx>
        <c:axId val="464897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90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91.91</c:v>
                </c:pt>
                <c:pt idx="1">
                  <c:v>92.12</c:v>
                </c:pt>
                <c:pt idx="2">
                  <c:v>93.21</c:v>
                </c:pt>
                <c:pt idx="3">
                  <c:v>92.17</c:v>
                </c:pt>
                <c:pt idx="4">
                  <c:v>44.1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A3-4016-BD55-D097B4587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2792"/>
        <c:axId val="46489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A3-4016-BD55-D097B4587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92792"/>
        <c:axId val="464893968"/>
      </c:lineChart>
      <c:dateAx>
        <c:axId val="464892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893968"/>
        <c:crosses val="autoZero"/>
        <c:auto val="1"/>
        <c:lblOffset val="100"/>
        <c:baseTimeUnit val="years"/>
      </c:dateAx>
      <c:valAx>
        <c:axId val="46489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892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100.02</c:v>
                </c:pt>
                <c:pt idx="2">
                  <c:v>99.99</c:v>
                </c:pt>
                <c:pt idx="3">
                  <c:v>99.91</c:v>
                </c:pt>
                <c:pt idx="4">
                  <c:v>100.07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63-4CF2-8754-50CBCEB6E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67112"/>
        <c:axId val="458567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63-4CF2-8754-50CBCEB6E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67112"/>
        <c:axId val="458567896"/>
      </c:lineChart>
      <c:dateAx>
        <c:axId val="458567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567896"/>
        <c:crosses val="autoZero"/>
        <c:auto val="1"/>
        <c:lblOffset val="100"/>
        <c:baseTimeUnit val="years"/>
      </c:dateAx>
      <c:valAx>
        <c:axId val="458567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567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C0-4F48-939C-6AC7561AB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74168"/>
        <c:axId val="45857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C0-4F48-939C-6AC7561AB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74168"/>
        <c:axId val="458571424"/>
      </c:lineChart>
      <c:dateAx>
        <c:axId val="458574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571424"/>
        <c:crosses val="autoZero"/>
        <c:auto val="1"/>
        <c:lblOffset val="100"/>
        <c:baseTimeUnit val="years"/>
      </c:dateAx>
      <c:valAx>
        <c:axId val="45857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574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7F-4AE1-9A4A-40CF3305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68288"/>
        <c:axId val="45857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7F-4AE1-9A4A-40CF3305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68288"/>
        <c:axId val="458572992"/>
      </c:lineChart>
      <c:dateAx>
        <c:axId val="45856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572992"/>
        <c:crosses val="autoZero"/>
        <c:auto val="1"/>
        <c:lblOffset val="100"/>
        <c:baseTimeUnit val="years"/>
      </c:dateAx>
      <c:valAx>
        <c:axId val="45857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56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17-4E18-B7A5-82B0F4ED7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55512"/>
        <c:axId val="46495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17-4E18-B7A5-82B0F4ED7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55512"/>
        <c:axId val="464955904"/>
      </c:lineChart>
      <c:dateAx>
        <c:axId val="464955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955904"/>
        <c:crosses val="autoZero"/>
        <c:auto val="1"/>
        <c:lblOffset val="100"/>
        <c:baseTimeUnit val="years"/>
      </c:dateAx>
      <c:valAx>
        <c:axId val="46495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955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B3-4617-9F2A-326A1E98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56296"/>
        <c:axId val="46495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B3-4617-9F2A-326A1E98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56296"/>
        <c:axId val="464957080"/>
      </c:lineChart>
      <c:dateAx>
        <c:axId val="464956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957080"/>
        <c:crosses val="autoZero"/>
        <c:auto val="1"/>
        <c:lblOffset val="100"/>
        <c:baseTimeUnit val="years"/>
      </c:dateAx>
      <c:valAx>
        <c:axId val="46495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956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3060.88</c:v>
                </c:pt>
                <c:pt idx="1">
                  <c:v>6260.46</c:v>
                </c:pt>
                <c:pt idx="2">
                  <c:v>9747.73</c:v>
                </c:pt>
                <c:pt idx="3">
                  <c:v>13713.73</c:v>
                </c:pt>
                <c:pt idx="4">
                  <c:v>18604.18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C0-410F-82F2-3F745737F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8280"/>
        <c:axId val="46489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C0-410F-82F2-3F745737F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98280"/>
        <c:axId val="464892400"/>
      </c:lineChart>
      <c:dateAx>
        <c:axId val="464898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892400"/>
        <c:crosses val="autoZero"/>
        <c:auto val="1"/>
        <c:lblOffset val="100"/>
        <c:baseTimeUnit val="years"/>
      </c:dateAx>
      <c:valAx>
        <c:axId val="46489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898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18.86</c:v>
                </c:pt>
                <c:pt idx="1">
                  <c:v>21.41</c:v>
                </c:pt>
                <c:pt idx="2">
                  <c:v>23.6</c:v>
                </c:pt>
                <c:pt idx="3">
                  <c:v>22.4</c:v>
                </c:pt>
                <c:pt idx="4">
                  <c:v>17.21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EB-4523-BD62-69E7CB551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752"/>
        <c:axId val="464895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EB-4523-BD62-69E7CB551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94752"/>
        <c:axId val="464895144"/>
      </c:lineChart>
      <c:dateAx>
        <c:axId val="46489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895144"/>
        <c:crosses val="autoZero"/>
        <c:auto val="1"/>
        <c:lblOffset val="100"/>
        <c:baseTimeUnit val="years"/>
      </c:dateAx>
      <c:valAx>
        <c:axId val="464895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89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1115.92</c:v>
                </c:pt>
                <c:pt idx="1">
                  <c:v>975.43</c:v>
                </c:pt>
                <c:pt idx="2">
                  <c:v>873.33</c:v>
                </c:pt>
                <c:pt idx="3">
                  <c:v>923.86</c:v>
                </c:pt>
                <c:pt idx="4">
                  <c:v>1164.23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4-4116-9D4C-CA0B99C5A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6320"/>
        <c:axId val="464899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54-4116-9D4C-CA0B99C5A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96320"/>
        <c:axId val="464899064"/>
      </c:lineChart>
      <c:dateAx>
        <c:axId val="464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899064"/>
        <c:crosses val="autoZero"/>
        <c:auto val="1"/>
        <c:lblOffset val="100"/>
        <c:baseTimeUnit val="years"/>
      </c:dateAx>
      <c:valAx>
        <c:axId val="464899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16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島根県　隠岐の島町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14307</v>
      </c>
      <c r="AM8" s="68"/>
      <c r="AN8" s="68"/>
      <c r="AO8" s="68"/>
      <c r="AP8" s="68"/>
      <c r="AQ8" s="68"/>
      <c r="AR8" s="68"/>
      <c r="AS8" s="68"/>
      <c r="AT8" s="67">
        <f>データ!T6</f>
        <v>242.82</v>
      </c>
      <c r="AU8" s="67"/>
      <c r="AV8" s="67"/>
      <c r="AW8" s="67"/>
      <c r="AX8" s="67"/>
      <c r="AY8" s="67"/>
      <c r="AZ8" s="67"/>
      <c r="BA8" s="67"/>
      <c r="BB8" s="67">
        <f>データ!U6</f>
        <v>58.92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</v>
      </c>
      <c r="Q10" s="67"/>
      <c r="R10" s="67"/>
      <c r="S10" s="67"/>
      <c r="T10" s="67"/>
      <c r="U10" s="67"/>
      <c r="V10" s="67"/>
      <c r="W10" s="67">
        <f>データ!Q6</f>
        <v>100.4</v>
      </c>
      <c r="X10" s="67"/>
      <c r="Y10" s="67"/>
      <c r="Z10" s="67"/>
      <c r="AA10" s="67"/>
      <c r="AB10" s="67"/>
      <c r="AC10" s="67"/>
      <c r="AD10" s="68">
        <f>データ!R6</f>
        <v>3781</v>
      </c>
      <c r="AE10" s="68"/>
      <c r="AF10" s="68"/>
      <c r="AG10" s="68"/>
      <c r="AH10" s="68"/>
      <c r="AI10" s="68"/>
      <c r="AJ10" s="68"/>
      <c r="AK10" s="2"/>
      <c r="AL10" s="68">
        <f>データ!V6</f>
        <v>424</v>
      </c>
      <c r="AM10" s="68"/>
      <c r="AN10" s="68"/>
      <c r="AO10" s="68"/>
      <c r="AP10" s="68"/>
      <c r="AQ10" s="68"/>
      <c r="AR10" s="68"/>
      <c r="AS10" s="68"/>
      <c r="AT10" s="67">
        <f>データ!W6</f>
        <v>0.14000000000000001</v>
      </c>
      <c r="AU10" s="67"/>
      <c r="AV10" s="67"/>
      <c r="AW10" s="67"/>
      <c r="AX10" s="67"/>
      <c r="AY10" s="67"/>
      <c r="AZ10" s="67"/>
      <c r="BA10" s="67"/>
      <c r="BB10" s="67">
        <f>データ!X6</f>
        <v>3028.57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44</v>
      </c>
      <c r="O86" s="26" t="str">
        <f>データ!EO6</f>
        <v>【0.12】</v>
      </c>
    </row>
  </sheetData>
  <sheetProtection algorithmName="SHA-512" hashValue="6zsWylV64qkmKiGy78YJTFo1KVXCU9N2D+oWCVjfsxSxF6I6ZEO9fmBCIU0wkzRugslCkluDEu0zoi36it+PnA==" saltValue="aWokb9EpcCJ2y5L02LvTl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325287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島根県　隠岐の島町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</v>
      </c>
      <c r="Q6" s="34">
        <f t="shared" si="3"/>
        <v>100.4</v>
      </c>
      <c r="R6" s="34">
        <f t="shared" si="3"/>
        <v>3781</v>
      </c>
      <c r="S6" s="34">
        <f t="shared" si="3"/>
        <v>14307</v>
      </c>
      <c r="T6" s="34">
        <f t="shared" si="3"/>
        <v>242.82</v>
      </c>
      <c r="U6" s="34">
        <f t="shared" si="3"/>
        <v>58.92</v>
      </c>
      <c r="V6" s="34">
        <f t="shared" si="3"/>
        <v>424</v>
      </c>
      <c r="W6" s="34">
        <f t="shared" si="3"/>
        <v>0.14000000000000001</v>
      </c>
      <c r="X6" s="34">
        <f t="shared" si="3"/>
        <v>3028.57</v>
      </c>
      <c r="Y6" s="35">
        <f>IF(Y7="",NA(),Y7)</f>
        <v>100</v>
      </c>
      <c r="Z6" s="35">
        <f t="shared" ref="Z6:AH6" si="4">IF(Z7="",NA(),Z7)</f>
        <v>100.02</v>
      </c>
      <c r="AA6" s="35">
        <f t="shared" si="4"/>
        <v>99.99</v>
      </c>
      <c r="AB6" s="35">
        <f t="shared" si="4"/>
        <v>99.91</v>
      </c>
      <c r="AC6" s="35">
        <f t="shared" si="4"/>
        <v>100.07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3060.88</v>
      </c>
      <c r="BG6" s="35">
        <f t="shared" ref="BG6:BO6" si="7">IF(BG7="",NA(),BG7)</f>
        <v>6260.46</v>
      </c>
      <c r="BH6" s="35">
        <f t="shared" si="7"/>
        <v>9747.73</v>
      </c>
      <c r="BI6" s="35">
        <f t="shared" si="7"/>
        <v>13713.73</v>
      </c>
      <c r="BJ6" s="35">
        <f t="shared" si="7"/>
        <v>18604.18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18.86</v>
      </c>
      <c r="BR6" s="35">
        <f t="shared" ref="BR6:BZ6" si="8">IF(BR7="",NA(),BR7)</f>
        <v>21.41</v>
      </c>
      <c r="BS6" s="35">
        <f t="shared" si="8"/>
        <v>23.6</v>
      </c>
      <c r="BT6" s="35">
        <f t="shared" si="8"/>
        <v>22.4</v>
      </c>
      <c r="BU6" s="35">
        <f t="shared" si="8"/>
        <v>17.21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1115.92</v>
      </c>
      <c r="CC6" s="35">
        <f t="shared" ref="CC6:CK6" si="9">IF(CC7="",NA(),CC7)</f>
        <v>975.43</v>
      </c>
      <c r="CD6" s="35">
        <f t="shared" si="9"/>
        <v>873.33</v>
      </c>
      <c r="CE6" s="35">
        <f t="shared" si="9"/>
        <v>923.86</v>
      </c>
      <c r="CF6" s="35">
        <f t="shared" si="9"/>
        <v>1164.23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31.43</v>
      </c>
      <c r="CN6" s="35">
        <f t="shared" ref="CN6:CV6" si="10">IF(CN7="",NA(),CN7)</f>
        <v>31.43</v>
      </c>
      <c r="CO6" s="35">
        <f t="shared" si="10"/>
        <v>31.43</v>
      </c>
      <c r="CP6" s="35">
        <f t="shared" si="10"/>
        <v>27.86</v>
      </c>
      <c r="CQ6" s="35">
        <f t="shared" si="10"/>
        <v>9.27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91.91</v>
      </c>
      <c r="CY6" s="35">
        <f t="shared" ref="CY6:DG6" si="11">IF(CY7="",NA(),CY7)</f>
        <v>92.12</v>
      </c>
      <c r="CZ6" s="35">
        <f t="shared" si="11"/>
        <v>93.21</v>
      </c>
      <c r="DA6" s="35">
        <f t="shared" si="11"/>
        <v>92.17</v>
      </c>
      <c r="DB6" s="35">
        <f t="shared" si="11"/>
        <v>44.1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325287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</v>
      </c>
      <c r="Q7" s="38">
        <v>100.4</v>
      </c>
      <c r="R7" s="38">
        <v>3781</v>
      </c>
      <c r="S7" s="38">
        <v>14307</v>
      </c>
      <c r="T7" s="38">
        <v>242.82</v>
      </c>
      <c r="U7" s="38">
        <v>58.92</v>
      </c>
      <c r="V7" s="38">
        <v>424</v>
      </c>
      <c r="W7" s="38">
        <v>0.14000000000000001</v>
      </c>
      <c r="X7" s="38">
        <v>3028.57</v>
      </c>
      <c r="Y7" s="38">
        <v>100</v>
      </c>
      <c r="Z7" s="38">
        <v>100.02</v>
      </c>
      <c r="AA7" s="38">
        <v>99.99</v>
      </c>
      <c r="AB7" s="38">
        <v>99.91</v>
      </c>
      <c r="AC7" s="38">
        <v>100.07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3060.88</v>
      </c>
      <c r="BG7" s="38">
        <v>6260.46</v>
      </c>
      <c r="BH7" s="38">
        <v>9747.73</v>
      </c>
      <c r="BI7" s="38">
        <v>13713.73</v>
      </c>
      <c r="BJ7" s="38">
        <v>18604.18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18.86</v>
      </c>
      <c r="BR7" s="38">
        <v>21.41</v>
      </c>
      <c r="BS7" s="38">
        <v>23.6</v>
      </c>
      <c r="BT7" s="38">
        <v>22.4</v>
      </c>
      <c r="BU7" s="38">
        <v>17.21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1115.92</v>
      </c>
      <c r="CC7" s="38">
        <v>975.43</v>
      </c>
      <c r="CD7" s="38">
        <v>873.33</v>
      </c>
      <c r="CE7" s="38">
        <v>923.86</v>
      </c>
      <c r="CF7" s="38">
        <v>1164.23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31.43</v>
      </c>
      <c r="CN7" s="38">
        <v>31.43</v>
      </c>
      <c r="CO7" s="38">
        <v>31.43</v>
      </c>
      <c r="CP7" s="38">
        <v>27.86</v>
      </c>
      <c r="CQ7" s="38">
        <v>9.27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91.91</v>
      </c>
      <c r="CY7" s="38">
        <v>92.12</v>
      </c>
      <c r="CZ7" s="38">
        <v>93.21</v>
      </c>
      <c r="DA7" s="38">
        <v>92.17</v>
      </c>
      <c r="DB7" s="38">
        <v>44.1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