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U:\40_産業建設課\公営企業関係\経営比較分析表\R1年度\20200117_ 【２月６日（木）〆】公営企業に係る「経営比較分析表」の分析等について（照会）\02_回答\"/>
    </mc:Choice>
  </mc:AlternateContent>
  <workbookProtection workbookAlgorithmName="SHA-512" workbookHashValue="r0RjD3lT+kdLvqYpy73mAJf1GcB/Dwn5oz+dJZoptxSzC5XhvjvJPebb5Xt9USkAxKQXEgGMS+Dw9Q2yO73jNw==" workbookSaltValue="Hu1S/ZQ4P3wP1RSwDNLbD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H6" i="5" l="1"/>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<sst xmlns="http://schemas.openxmlformats.org/spreadsheetml/2006/main" count="233" uniqueCount="114">
  <si>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</si>
  <si>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</si>
  <si>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</si>
  <si>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</si>
  <si>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</si>
  <si>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</si>
  <si>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</si>
  <si>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</si>
  <si>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</si>
  <si>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</si>
  <si>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</si>
  <si>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</si>
  <si>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</si>
  <si>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</si>
  <si>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</si>
  <si>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</si>
  <si>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</si>
  <si>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</si>
  <si>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</si>
  <si>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</si>
  <si>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</si>
  <si>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</si>
  <si>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</si>
  <si>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</si>
  <si>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</si>
  <si>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</si>
  <si>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</si>
  <si>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</si>
  <si>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</si>
  <si>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</si>
  <si>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</si>
  <si>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</si>
  <si>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</si>
  <si>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</si>
  <si>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</si>
  <si>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</si>
  <si>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</si>
  <si>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</si>
  <si>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</si>
  <si>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</si>
  <si>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</si>
  <si>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</si>
  <si>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</si>
  <si>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</si>
  <si>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</si>
  <si>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</si>
  <si>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</si>
  <si>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</si>
  <si>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</si>
  <si>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</si>
  <si>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</si>
  <si>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</si>
  <si>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</si>
  <si>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</si>
  <si>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</si>
  <si>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</si>
  <si>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</si>
  <si>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</si>
  <si>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</si>
  <si>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</si>
  <si>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</si>
  <si>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</si>
  <si>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</si>
  <si>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</si>
  <si>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</si>
  <si>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</si>
  <si>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</si>
  <si>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</si>
  <si>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</si>
  <si>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</si>
  <si>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</si>
  <si>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</si>
  <si>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</si>
  <si>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</si>
  <si>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</si>
  <si>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</si>
  <si>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</si>
  <si>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</si>
  <si>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</si>
  <si>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</si>
  <si>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</si>
  <si>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</si>
  <si>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</si>
  <si>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</si>
  <si>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</si>
  <si>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</si>
  <si>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</si>
  <si>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</si>
  <si>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</si>
  <si>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</si>
  <si>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</si>
  <si>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</si>
  <si>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</si>
  <si>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</si>
  <si>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</si>
  <si>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</si>
  <si>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</si>
  <si>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</si>
  <si>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知夫村</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</si>
  <si>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</si>
  <si>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</si>
  <si>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</si>
  <si>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</si>
  <si>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</si>
  <si>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</si>
  <si>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</si>
  <si>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</si>
  <si>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</si>
  <si>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</si>
  <si>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</si>
  <si>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</si>
  <si>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各施設において老朽化が見られる。今年度から機能診断及び保全計画を策定し、順次機器の更新や修繕を行っていく予定である。</t>
    <phoneticPr fontId="4"/>
  </si>
  <si>
    <t>　施設等の更新時期が近く、今後経営状況の悪化が予想されるため長寿命化計画に基いた運用が求められる。</t>
    <phoneticPr fontId="4"/>
  </si>
  <si>
    <t>　収益的収支と経費回収率は、H29を除き、増加傾向にある。また、汚水処理原価は、H29を除き、減少傾向にある。さらに企業債残高対事業規模比率はH29と比べると減少し、経営が改善されている。水洗化率は高水準で経営に貢献している。
　来年度より施設等の更新を計画しており、債務増加が予想されることから、使用料の見直し等が求められる。
※H29の収益的収支比率については、算定式の分子において、総収益のうち地方債償還金37,043千円が含まれているため、本来の数値は「38.67」となる。
※H26～H28の企業債残高対事業規模比率については、それぞれ当該値が「0.00」とあるが、算出式に当てはめてみると、H26は「4,591.71」、H27は「4,236.27」、H28は「3,861.57」となる。
※H29の経費回収率について、当該値が「100.0」となっているが、地方債償還金の値が汚水処理費に含まれていないことため、本来の数値は「27.84」となる。</t>
    <rPh sb="1" eb="4">
      <t>シュウエキテキ</t>
    </rPh>
    <rPh sb="4" eb="6">
      <t>シュウシ</t>
    </rPh>
    <rPh sb="7" eb="9">
      <t>ケイヒ</t>
    </rPh>
    <rPh sb="9" eb="11">
      <t>カイシュウ</t>
    </rPh>
    <rPh sb="11" eb="12">
      <t>リツ</t>
    </rPh>
    <rPh sb="18" eb="19">
      <t>ノゾ</t>
    </rPh>
    <rPh sb="21" eb="23">
      <t>ゾウカ</t>
    </rPh>
    <rPh sb="23" eb="25">
      <t>ケイコウ</t>
    </rPh>
    <rPh sb="32" eb="34">
      <t>オスイ</t>
    </rPh>
    <rPh sb="34" eb="36">
      <t>ショリ</t>
    </rPh>
    <rPh sb="36" eb="38">
      <t>ゲンカ</t>
    </rPh>
    <rPh sb="44" eb="45">
      <t>ノゾ</t>
    </rPh>
    <rPh sb="47" eb="49">
      <t>ゲンショウ</t>
    </rPh>
    <rPh sb="49" eb="51">
      <t>ケイコウ</t>
    </rPh>
    <rPh sb="58" eb="60">
      <t>キギョウ</t>
    </rPh>
    <rPh sb="60" eb="61">
      <t>サイ</t>
    </rPh>
    <rPh sb="61" eb="63">
      <t>ザンダカ</t>
    </rPh>
    <rPh sb="63" eb="64">
      <t>タイ</t>
    </rPh>
    <rPh sb="64" eb="66">
      <t>ジギョウ</t>
    </rPh>
    <rPh sb="66" eb="68">
      <t>キボ</t>
    </rPh>
    <rPh sb="68" eb="70">
      <t>ヒリツ</t>
    </rPh>
    <rPh sb="75" eb="76">
      <t>クラ</t>
    </rPh>
    <rPh sb="79" eb="81">
      <t>ゲンショウ</t>
    </rPh>
    <rPh sb="83" eb="85">
      <t>ケイエイ</t>
    </rPh>
    <rPh sb="86" eb="88">
      <t>カイゼン</t>
    </rPh>
    <rPh sb="94" eb="97">
      <t>スイセンカ</t>
    </rPh>
    <rPh sb="97" eb="98">
      <t>リツ</t>
    </rPh>
    <rPh sb="99" eb="102">
      <t>コウスイジュン</t>
    </rPh>
    <rPh sb="103" eb="105">
      <t>ケイエイ</t>
    </rPh>
    <rPh sb="106" eb="108">
      <t>コウケン</t>
    </rPh>
    <rPh sb="115" eb="118">
      <t>ライネンド</t>
    </rPh>
    <rPh sb="120" eb="122">
      <t>シセツ</t>
    </rPh>
    <rPh sb="122" eb="123">
      <t>トウ</t>
    </rPh>
    <rPh sb="124" eb="126">
      <t>コウシン</t>
    </rPh>
    <rPh sb="127" eb="129">
      <t>ケイカク</t>
    </rPh>
    <rPh sb="134" eb="136">
      <t>サイム</t>
    </rPh>
    <rPh sb="136" eb="138">
      <t>ゾウカ</t>
    </rPh>
    <rPh sb="139" eb="141">
      <t>ヨソウ</t>
    </rPh>
    <rPh sb="149" eb="152">
      <t>シヨウリョウ</t>
    </rPh>
    <rPh sb="153" eb="155">
      <t>ミナオ</t>
    </rPh>
    <rPh sb="156" eb="157">
      <t>トウ</t>
    </rPh>
    <rPh sb="158" eb="159">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</si>
</sst>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C6-4435-B5E7-B40CE04660E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0.31</c:v>
                </c:pt>
                <c:pt idx="1">
                  <c:v>0.1</c:v>
                </c:pt>
                <c:pt idx="2" formatCode="#,##0.00;&quot;△&quot;#,##0.00">
                  <c:v>0</c:v>
                </c:pt>
                <c:pt idx="3">
                  <c:v>0.09</c:v>
                </c:pt>
                <c:pt idx="4">
                  <c:v>0.02</c:v>
                </c:pt>
              </c:numCache>
            </c:numRef>
          </c:val>
          <c:smooth val="0"/>
          <c:extLst>
            <c:ext xmlns:c16="http://schemas.microsoft.com/office/drawing/2014/chart" uri="{C3380CC4-5D6E-409C-BE32-E72D297353CC}">
              <c16:uniqueId val="{00000001-8DC6-4435-B5E7-B40CE04660E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C3-4269-BF67-E099A825B27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29.86</c:v>
                </c:pt>
                <c:pt idx="1">
                  <c:v>29.28</c:v>
                </c:pt>
                <c:pt idx="2">
                  <c:v>29.4</c:v>
                </c:pt>
                <c:pt idx="3">
                  <c:v>33.21</c:v>
                </c:pt>
                <c:pt idx="4">
                  <c:v>32.229999999999997</c:v>
                </c:pt>
              </c:numCache>
            </c:numRef>
          </c:val>
          <c:smooth val="0"/>
          <c:extLst>
            <c:ext xmlns:c16="http://schemas.microsoft.com/office/drawing/2014/chart" uri="{C3380CC4-5D6E-409C-BE32-E72D297353CC}">
              <c16:uniqueId val="{00000001-9CC3-4269-BF67-E099A825B27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9.2899999999999991</c:v>
                </c:pt>
                <c:pt idx="1">
                  <c:v>96.26</c:v>
                </c:pt>
                <c:pt idx="2">
                  <c:v>96.12</c:v>
                </c:pt>
                <c:pt idx="3">
                  <c:v>98.69</c:v>
                </c:pt>
                <c:pt idx="4">
                  <c:v>98.9</c:v>
                </c:pt>
              </c:numCache>
            </c:numRef>
          </c:val>
          <c:extLst>
            <c:ext xmlns:c16="http://schemas.microsoft.com/office/drawing/2014/chart" uri="{C3380CC4-5D6E-409C-BE32-E72D297353CC}">
              <c16:uniqueId val="{00000000-3B67-40F4-B4D7-81DBC9AFC59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65.95</c:v>
                </c:pt>
                <c:pt idx="1">
                  <c:v>66.819999999999993</c:v>
                </c:pt>
                <c:pt idx="2">
                  <c:v>63.77</c:v>
                </c:pt>
                <c:pt idx="3">
                  <c:v>79.98</c:v>
                </c:pt>
                <c:pt idx="4">
                  <c:v>80.8</c:v>
                </c:pt>
              </c:numCache>
            </c:numRef>
          </c:val>
          <c:smooth val="0"/>
          <c:extLst>
            <c:ext xmlns:c16="http://schemas.microsoft.com/office/drawing/2014/chart" uri="{C3380CC4-5D6E-409C-BE32-E72D297353CC}">
              <c16:uniqueId val="{00000001-3B67-40F4-B4D7-81DBC9AFC59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38.729999999999997</c:v>
                </c:pt>
                <c:pt idx="1">
                  <c:v>38.090000000000003</c:v>
                </c:pt>
                <c:pt idx="2">
                  <c:v>40.82</c:v>
                </c:pt>
                <c:pt idx="3">
                  <c:v>100</c:v>
                </c:pt>
                <c:pt idx="4">
                  <c:v>41.34</c:v>
                </c:pt>
              </c:numCache>
            </c:numRef>
          </c:val>
          <c:extLst>
            <c:ext xmlns:c16="http://schemas.microsoft.com/office/drawing/2014/chart" uri="{C3380CC4-5D6E-409C-BE32-E72D297353CC}">
              <c16:uniqueId val="{00000000-859A-4778-B2A2-1F7438DAACF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9A-4778-B2A2-1F7438DAACF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F9-4DFA-B326-22E9C0B0CB9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F9-4DFA-B326-22E9C0B0CB9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57-4D64-AF4E-551969FDB9F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57-4D64-AF4E-551969FDB9F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2C-4EF6-B587-691460D1C78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2C-4EF6-B587-691460D1C78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04-4938-BF3E-95C17BA77AD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04-4938-BF3E-95C17BA77AD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formatCode="#,##0.00;&quot;△&quot;#,##0.00;&quot;-&quot;">
                  <c:v>3497</c:v>
                </c:pt>
                <c:pt idx="4" formatCode="#,##0.00;&quot;△&quot;#,##0.00;&quot;-&quot;">
                  <c:v>3114.03</c:v>
                </c:pt>
              </c:numCache>
            </c:numRef>
          </c:val>
          <c:extLst>
            <c:ext xmlns:c16="http://schemas.microsoft.com/office/drawing/2014/chart" uri="{C3380CC4-5D6E-409C-BE32-E72D297353CC}">
              <c16:uniqueId val="{00000000-2FDA-47E9-9F3B-97BDE7C1134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1741.94</c:v>
                </c:pt>
                <c:pt idx="1">
                  <c:v>1451.54</c:v>
                </c:pt>
                <c:pt idx="2">
                  <c:v>1700.42</c:v>
                </c:pt>
                <c:pt idx="3">
                  <c:v>1060.8599999999999</c:v>
                </c:pt>
                <c:pt idx="4">
                  <c:v>1006.65</c:v>
                </c:pt>
              </c:numCache>
            </c:numRef>
          </c:val>
          <c:smooth val="0"/>
          <c:extLst>
            <c:ext xmlns:c16="http://schemas.microsoft.com/office/drawing/2014/chart" uri="{C3380CC4-5D6E-409C-BE32-E72D297353CC}">
              <c16:uniqueId val="{00000001-2FDA-47E9-9F3B-97BDE7C1134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22.8</c:v>
                </c:pt>
                <c:pt idx="1">
                  <c:v>23.55</c:v>
                </c:pt>
                <c:pt idx="2">
                  <c:v>27.45</c:v>
                </c:pt>
                <c:pt idx="3">
                  <c:v>100</c:v>
                </c:pt>
                <c:pt idx="4">
                  <c:v>29.46</c:v>
                </c:pt>
              </c:numCache>
            </c:numRef>
          </c:val>
          <c:extLst>
            <c:ext xmlns:c16="http://schemas.microsoft.com/office/drawing/2014/chart" uri="{C3380CC4-5D6E-409C-BE32-E72D297353CC}">
              <c16:uniqueId val="{00000000-1607-41E5-999E-FBFA6BD76B9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33.86</c:v>
                </c:pt>
                <c:pt idx="1">
                  <c:v>33.58</c:v>
                </c:pt>
                <c:pt idx="2">
                  <c:v>34.51</c:v>
                </c:pt>
                <c:pt idx="3">
                  <c:v>45.81</c:v>
                </c:pt>
                <c:pt idx="4">
                  <c:v>43.43</c:v>
                </c:pt>
              </c:numCache>
            </c:numRef>
          </c:val>
          <c:smooth val="0"/>
          <c:extLst>
            <c:ext xmlns:c16="http://schemas.microsoft.com/office/drawing/2014/chart" uri="{C3380CC4-5D6E-409C-BE32-E72D297353CC}">
              <c16:uniqueId val="{00000001-1607-41E5-999E-FBFA6BD76B9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995.38</c:v>
                </c:pt>
                <c:pt idx="1">
                  <c:v>968.2</c:v>
                </c:pt>
                <c:pt idx="2">
                  <c:v>826.48</c:v>
                </c:pt>
                <c:pt idx="3">
                  <c:v>227.86</c:v>
                </c:pt>
                <c:pt idx="4">
                  <c:v>757.43</c:v>
                </c:pt>
              </c:numCache>
            </c:numRef>
          </c:val>
          <c:extLst>
            <c:ext xmlns:c16="http://schemas.microsoft.com/office/drawing/2014/chart" uri="{C3380CC4-5D6E-409C-BE32-E72D297353CC}">
              <c16:uniqueId val="{00000000-1E00-4D83-A7BA-F6937645EEF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510.15</c:v>
                </c:pt>
                <c:pt idx="1">
                  <c:v>514.39</c:v>
                </c:pt>
                <c:pt idx="2">
                  <c:v>476.11</c:v>
                </c:pt>
                <c:pt idx="3">
                  <c:v>383.92</c:v>
                </c:pt>
                <c:pt idx="4">
                  <c:v>400.44</c:v>
                </c:pt>
              </c:numCache>
            </c:numRef>
          </c:val>
          <c:smooth val="0"/>
          <c:extLst>
            <c:ext xmlns:c16="http://schemas.microsoft.com/office/drawing/2014/chart" uri="{C3380CC4-5D6E-409C-BE32-E72D297353CC}">
              <c16:uniqueId val="{00000001-1E00-4D83-A7BA-F6937645EEF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知夫村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638</v>
      </c>
      <c r="AM8" s="51"/>
      <c r="AN8" s="51"/>
      <c r="AO8" s="51"/>
      <c r="AP8" s="51"/>
      <c r="AQ8" s="51"/>
      <c r="AR8" s="51"/>
      <c r="AS8" s="51"/>
      <c r="AT8" s="46">
        <f>データ!T6</f>
        <v>13.7</v>
      </c>
      <c r="AU8" s="46"/>
      <c r="AV8" s="46"/>
      <c r="AW8" s="46"/>
      <c r="AX8" s="46"/>
      <c r="AY8" s="46"/>
      <c r="AZ8" s="46"/>
      <c r="BA8" s="46"/>
      <c r="BB8" s="46">
        <f>データ!U6</f>
        <v>46.57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99.22</v>
      </c>
      <c r="Q10" s="46"/>
      <c r="R10" s="46"/>
      <c r="S10" s="46"/>
      <c r="T10" s="46"/>
      <c r="U10" s="46"/>
      <c r="V10" s="46"/>
      <c r="W10" s="46">
        <f>データ!Q6</f>
        <v>100</v>
      </c>
      <c r="X10" s="46"/>
      <c r="Y10" s="46"/>
      <c r="Z10" s="46"/>
      <c r="AA10" s="46"/>
      <c r="AB10" s="46"/>
      <c r="AC10" s="46"/>
      <c r="AD10" s="51">
        <f>データ!R6</f>
        <v>4000</v>
      </c>
      <c r="AE10" s="51"/>
      <c r="AF10" s="51"/>
      <c r="AG10" s="51"/>
      <c r="AH10" s="51"/>
      <c r="AI10" s="51"/>
      <c r="AJ10" s="51"/>
      <c r="AK10" s="2"/>
      <c r="AL10" s="51">
        <f>データ!V6</f>
        <v>635</v>
      </c>
      <c r="AM10" s="51"/>
      <c r="AN10" s="51"/>
      <c r="AO10" s="51"/>
      <c r="AP10" s="51"/>
      <c r="AQ10" s="51"/>
      <c r="AR10" s="51"/>
      <c r="AS10" s="51"/>
      <c r="AT10" s="46">
        <f>データ!W6</f>
        <v>0.17</v>
      </c>
      <c r="AU10" s="46"/>
      <c r="AV10" s="46"/>
      <c r="AW10" s="46"/>
      <c r="AX10" s="46"/>
      <c r="AY10" s="46"/>
      <c r="AZ10" s="46"/>
      <c r="BA10" s="46"/>
      <c r="BB10" s="46">
        <f>データ!X6</f>
        <v>3735.29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111</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112</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【973.20】</v>
      </c>
      <c r="I86" s="26" t="str">
        <f>データ!CA6</f>
        <v>【45.14】</v>
      </c>
      <c r="J86" s="26" t="str">
        <f>データ!CL6</f>
        <v>【377.19】</v>
      </c>
      <c r="K86" s="26" t="str">
        <f>データ!CW6</f>
        <v>【33.69】</v>
      </c>
      <c r="L86" s="26" t="str">
        <f>データ!DH6</f>
        <v>【80.08】</v>
      </c>
      <c r="M86" s="26" t="s">
        <v>43</v>
      </c>
      <c r="N86" s="26" t="s">
        <v>43</v>
      </c>
      <c r="O86" s="26" t="str">
        <f>データ!EO6</f>
        <v>【0.04】</v>
      </c>
    </row>
  </sheetData>
  <sheetProtection algorithmName="SHA-512" hashValue="uELggDN6Lu6JpISaZKQctC4zYOUbL6cycZL72y3NqaQEId6bF92JVS3ROygOSi9yaRAKfJ97uA2QGb6U33jTUQ==" saltValue="TmscPHHGG5aqOrwQlhzfF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325279</v>
      </c>
      <c r="D6" s="33">
        <f t="shared" si="3"/>
        <v>47</v>
      </c>
      <c r="E6" s="33">
        <f t="shared" si="3"/>
        <v>17</v>
      </c>
      <c r="F6" s="33">
        <f t="shared" si="3"/>
        <v>6</v>
      </c>
      <c r="G6" s="33">
        <f t="shared" si="3"/>
        <v>0</v>
      </c>
      <c r="H6" s="33" t="str">
        <f t="shared" si="3"/>
        <v>島根県　知夫村</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99.22</v>
      </c>
      <c r="Q6" s="34">
        <f t="shared" si="3"/>
        <v>100</v>
      </c>
      <c r="R6" s="34">
        <f t="shared" si="3"/>
        <v>4000</v>
      </c>
      <c r="S6" s="34">
        <f t="shared" si="3"/>
        <v>638</v>
      </c>
      <c r="T6" s="34">
        <f t="shared" si="3"/>
        <v>13.7</v>
      </c>
      <c r="U6" s="34">
        <f t="shared" si="3"/>
        <v>46.57</v>
      </c>
      <c r="V6" s="34">
        <f t="shared" si="3"/>
        <v>635</v>
      </c>
      <c r="W6" s="34">
        <f t="shared" si="3"/>
        <v>0.17</v>
      </c>
      <c r="X6" s="34">
        <f t="shared" si="3"/>
        <v>3735.29</v>
      </c>
      <c r="Y6" s="35">
        <f>IF(Y7="",NA(),Y7)</f>
        <v>38.729999999999997</v>
      </c>
      <c r="Z6" s="35">
        <f t="shared" ref="Z6:AH6" si="4">IF(Z7="",NA(),Z7)</f>
        <v>38.090000000000003</v>
      </c>
      <c r="AA6" s="35">
        <f t="shared" si="4"/>
        <v>40.82</v>
      </c>
      <c r="AB6" s="35">
        <f t="shared" si="4"/>
        <v>100</v>
      </c>
      <c r="AC6" s="35">
        <f t="shared" si="4"/>
        <v>41.34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3497</v>
      </c>
      <c r="BJ6" s="35">
        <f t="shared" si="7"/>
        <v>3114.03</v>
      </c>
      <c r="BK6" s="35">
        <f t="shared" si="7"/>
        <v>1741.94</v>
      </c>
      <c r="BL6" s="35">
        <f t="shared" si="7"/>
        <v>1451.54</v>
      </c>
      <c r="BM6" s="35">
        <f t="shared" si="7"/>
        <v>1700.42</v>
      </c>
      <c r="BN6" s="35">
        <f t="shared" si="7"/>
        <v>1060.8599999999999</v>
      </c>
      <c r="BO6" s="35">
        <f t="shared" si="7"/>
        <v>1006.65</v>
      </c>
      <c r="BP6" s="34" t="str">
        <f>IF(BP7="","",IF(BP7="-","【-】","【"&amp;SUBSTITUTE(TEXT(BP7,"#,##0.00"),"-","△")&amp;"】"))</f>
        <v>【973.20】</v>
      </c>
      <c r="BQ6" s="35">
        <f>IF(BQ7="",NA(),BQ7)</f>
        <v>22.8</v>
      </c>
      <c r="BR6" s="35">
        <f t="shared" ref="BR6:BZ6" si="8">IF(BR7="",NA(),BR7)</f>
        <v>23.55</v>
      </c>
      <c r="BS6" s="35">
        <f t="shared" si="8"/>
        <v>27.45</v>
      </c>
      <c r="BT6" s="35">
        <f t="shared" si="8"/>
        <v>100</v>
      </c>
      <c r="BU6" s="35">
        <f t="shared" si="8"/>
        <v>29.46</v>
      </c>
      <c r="BV6" s="35">
        <f t="shared" si="8"/>
        <v>33.86</v>
      </c>
      <c r="BW6" s="35">
        <f t="shared" si="8"/>
        <v>33.58</v>
      </c>
      <c r="BX6" s="35">
        <f t="shared" si="8"/>
        <v>34.51</v>
      </c>
      <c r="BY6" s="35">
        <f t="shared" si="8"/>
        <v>45.81</v>
      </c>
      <c r="BZ6" s="35">
        <f t="shared" si="8"/>
        <v>43.43</v>
      </c>
      <c r="CA6" s="34" t="str">
        <f>IF(CA7="","",IF(CA7="-","【-】","【"&amp;SUBSTITUTE(TEXT(CA7,"#,##0.00"),"-","△")&amp;"】"))</f>
        <v>【45.14】</v>
      </c>
      <c r="CB6" s="35">
        <f>IF(CB7="",NA(),CB7)</f>
        <v>995.38</v>
      </c>
      <c r="CC6" s="35">
        <f t="shared" ref="CC6:CK6" si="9">IF(CC7="",NA(),CC7)</f>
        <v>968.2</v>
      </c>
      <c r="CD6" s="35">
        <f t="shared" si="9"/>
        <v>826.48</v>
      </c>
      <c r="CE6" s="35">
        <f t="shared" si="9"/>
        <v>227.86</v>
      </c>
      <c r="CF6" s="35">
        <f t="shared" si="9"/>
        <v>757.43</v>
      </c>
      <c r="CG6" s="35">
        <f t="shared" si="9"/>
        <v>510.15</v>
      </c>
      <c r="CH6" s="35">
        <f t="shared" si="9"/>
        <v>514.39</v>
      </c>
      <c r="CI6" s="35">
        <f t="shared" si="9"/>
        <v>476.11</v>
      </c>
      <c r="CJ6" s="35">
        <f t="shared" si="9"/>
        <v>383.92</v>
      </c>
      <c r="CK6" s="35">
        <f t="shared" si="9"/>
        <v>400.44</v>
      </c>
      <c r="CL6" s="34" t="str">
        <f>IF(CL7="","",IF(CL7="-","【-】","【"&amp;SUBSTITUTE(TEXT(CL7,"#,##0.00"),"-","△")&amp;"】"))</f>
        <v>【377.19】</v>
      </c>
      <c r="CM6" s="35" t="str">
        <f>IF(CM7="",NA(),CM7)</f>
        <v>-</v>
      </c>
      <c r="CN6" s="35" t="str">
        <f t="shared" ref="CN6:CV6" si="10">IF(CN7="",NA(),CN7)</f>
        <v>-</v>
      </c>
      <c r="CO6" s="35" t="str">
        <f t="shared" si="10"/>
        <v>-</v>
      </c>
      <c r="CP6" s="35" t="str">
        <f t="shared" si="10"/>
        <v>-</v>
      </c>
      <c r="CQ6" s="35" t="str">
        <f t="shared" si="10"/>
        <v>-</v>
      </c>
      <c r="CR6" s="35">
        <f t="shared" si="10"/>
        <v>29.86</v>
      </c>
      <c r="CS6" s="35">
        <f t="shared" si="10"/>
        <v>29.28</v>
      </c>
      <c r="CT6" s="35">
        <f t="shared" si="10"/>
        <v>29.4</v>
      </c>
      <c r="CU6" s="35">
        <f t="shared" si="10"/>
        <v>33.21</v>
      </c>
      <c r="CV6" s="35">
        <f t="shared" si="10"/>
        <v>32.229999999999997</v>
      </c>
      <c r="CW6" s="34" t="str">
        <f>IF(CW7="","",IF(CW7="-","【-】","【"&amp;SUBSTITUTE(TEXT(CW7,"#,##0.00"),"-","△")&amp;"】"))</f>
        <v>【33.69】</v>
      </c>
      <c r="CX6" s="35">
        <f>IF(CX7="",NA(),CX7)</f>
        <v>9.2899999999999991</v>
      </c>
      <c r="CY6" s="35">
        <f t="shared" ref="CY6:DG6" si="11">IF(CY7="",NA(),CY7)</f>
        <v>96.26</v>
      </c>
      <c r="CZ6" s="35">
        <f t="shared" si="11"/>
        <v>96.12</v>
      </c>
      <c r="DA6" s="35">
        <f t="shared" si="11"/>
        <v>98.69</v>
      </c>
      <c r="DB6" s="35">
        <f t="shared" si="11"/>
        <v>98.9</v>
      </c>
      <c r="DC6" s="35">
        <f t="shared" si="11"/>
        <v>65.95</v>
      </c>
      <c r="DD6" s="35">
        <f t="shared" si="11"/>
        <v>66.819999999999993</v>
      </c>
      <c r="DE6" s="35">
        <f t="shared" si="11"/>
        <v>63.77</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0.31</v>
      </c>
      <c r="EK6" s="35">
        <f t="shared" si="14"/>
        <v>0.1</v>
      </c>
      <c r="EL6" s="34">
        <f t="shared" si="14"/>
        <v>0</v>
      </c>
      <c r="EM6" s="35">
        <f t="shared" si="14"/>
        <v>0.09</v>
      </c>
      <c r="EN6" s="35">
        <f t="shared" si="14"/>
        <v>0.02</v>
      </c>
      <c r="EO6" s="34" t="str">
        <f>IF(EO7="","",IF(EO7="-","【-】","【"&amp;SUBSTITUTE(TEXT(EO7,"#,##0.00"),"-","△")&amp;"】"))</f>
        <v>【0.04】</v>
      </c>
    </row>
    <row r="7" spans="1:145" s="36" customFormat="1" x14ac:dyDescent="0.15">
      <c r="A7" s="28"/>
      <c r="B7" s="37">
        <v>2018</v>
      </c>
      <c r="C7" s="37">
        <v>325279</v>
      </c>
      <c r="D7" s="37">
        <v>47</v>
      </c>
      <c r="E7" s="37">
        <v>17</v>
      </c>
      <c r="F7" s="37">
        <v>6</v>
      </c>
      <c r="G7" s="37">
        <v>0</v>
      </c>
      <c r="H7" s="37" t="s">
        <v>98</v>
      </c>
      <c r="I7" s="37" t="s">
        <v>99</v>
      </c>
      <c r="J7" s="37" t="s">
        <v>100</v>
      </c>
      <c r="K7" s="37" t="s">
        <v>101</v>
      </c>
      <c r="L7" s="37" t="s">
        <v>102</v>
      </c>
      <c r="M7" s="37" t="s">
        <v>103</v>
      </c>
      <c r="N7" s="38" t="s">
        <v>104</v>
      </c>
      <c r="O7" s="38" t="s">
        <v>105</v>
      </c>
      <c r="P7" s="38">
        <v>99.22</v>
      </c>
      <c r="Q7" s="38">
        <v>100</v>
      </c>
      <c r="R7" s="38">
        <v>4000</v>
      </c>
      <c r="S7" s="38">
        <v>638</v>
      </c>
      <c r="T7" s="38">
        <v>13.7</v>
      </c>
      <c r="U7" s="38">
        <v>46.57</v>
      </c>
      <c r="V7" s="38">
        <v>635</v>
      </c>
      <c r="W7" s="38">
        <v>0.17</v>
      </c>
      <c r="X7" s="38">
        <v>3735.29</v>
      </c>
      <c r="Y7" s="38">
        <v>38.729999999999997</v>
      </c>
      <c r="Z7" s="38">
        <v>38.090000000000003</v>
      </c>
      <c r="AA7" s="38">
        <v>40.82</v>
      </c>
      <c r="AB7" s="38">
        <v>100</v>
      </c>
      <c r="AC7" s="38">
        <v>41.34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42">
        <v>0</v>
      </c>
      <c r="BI7" s="38">
        <v>3497</v>
      </c>
      <c r="BJ7" s="38">
        <v>3114.03</v>
      </c>
      <c r="BK7" s="38">
        <v>1741.94</v>
      </c>
      <c r="BL7" s="38">
        <v>1451.54</v>
      </c>
      <c r="BM7" s="38">
        <v>1700.42</v>
      </c>
      <c r="BN7" s="38">
        <v>1060.8599999999999</v>
      </c>
      <c r="BO7" s="38">
        <v>1006.65</v>
      </c>
      <c r="BP7" s="38">
        <v>973.2</v>
      </c>
      <c r="BQ7" s="38">
        <v>22.8</v>
      </c>
      <c r="BR7" s="38">
        <v>23.55</v>
      </c>
      <c r="BS7" s="38">
        <v>27.45</v>
      </c>
      <c r="BT7" s="38">
        <v>100</v>
      </c>
      <c r="BU7" s="38">
        <v>29.46</v>
      </c>
      <c r="BV7" s="38">
        <v>33.86</v>
      </c>
      <c r="BW7" s="38">
        <v>33.58</v>
      </c>
      <c r="BX7" s="38">
        <v>34.51</v>
      </c>
      <c r="BY7" s="38">
        <v>45.81</v>
      </c>
      <c r="BZ7" s="38">
        <v>43.43</v>
      </c>
      <c r="CA7" s="38">
        <v>45.14</v>
      </c>
      <c r="CB7" s="38">
        <v>995.38</v>
      </c>
      <c r="CC7" s="38">
        <v>968.2</v>
      </c>
      <c r="CD7" s="38">
        <v>826.48</v>
      </c>
      <c r="CE7" s="38">
        <v>227.86</v>
      </c>
      <c r="CF7" s="38">
        <v>757.43</v>
      </c>
      <c r="CG7" s="38">
        <v>510.15</v>
      </c>
      <c r="CH7" s="38">
        <v>514.39</v>
      </c>
      <c r="CI7" s="38">
        <v>476.11</v>
      </c>
      <c r="CJ7" s="38">
        <v>383.92</v>
      </c>
      <c r="CK7" s="38">
        <v>400.44</v>
      </c>
      <c r="CL7" s="38">
        <v>377.19</v>
      </c>
      <c r="CM7" s="38" t="s">
        <v>104</v>
      </c>
      <c r="CN7" s="38" t="s">
        <v>104</v>
      </c>
      <c r="CO7" s="38" t="s">
        <v>104</v>
      </c>
      <c r="CP7" s="38" t="s">
        <v>104</v>
      </c>
      <c r="CQ7" s="38" t="s">
        <v>104</v>
      </c>
      <c r="CR7" s="38">
        <v>29.86</v>
      </c>
      <c r="CS7" s="38">
        <v>29.28</v>
      </c>
      <c r="CT7" s="38">
        <v>29.4</v>
      </c>
      <c r="CU7" s="38">
        <v>33.21</v>
      </c>
      <c r="CV7" s="38">
        <v>32.229999999999997</v>
      </c>
      <c r="CW7" s="38">
        <v>33.69</v>
      </c>
      <c r="CX7" s="38">
        <v>9.2899999999999991</v>
      </c>
      <c r="CY7" s="38">
        <v>96.26</v>
      </c>
      <c r="CZ7" s="38">
        <v>96.12</v>
      </c>
      <c r="DA7" s="38">
        <v>98.69</v>
      </c>
      <c r="DB7" s="38">
        <v>98.9</v>
      </c>
      <c r="DC7" s="38">
        <v>65.95</v>
      </c>
      <c r="DD7" s="38">
        <v>66.819999999999993</v>
      </c>
      <c r="DE7" s="38">
        <v>63.77</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0.31</v>
      </c>
      <c r="EK7" s="38">
        <v>0.1</v>
      </c>
      <c r="EL7" s="38">
        <v>0</v>
      </c>
      <c r="EM7" s="38">
        <v>0.09</v>
      </c>
      <c r="EN7" s="38">
        <v>0.02</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崎 慎吾</cp:lastModifiedBy>
  <dcterms:created xsi:type="dcterms:W3CDTF">2019-12-05T05:25:22Z</dcterms:created>
  <dcterms:modified xsi:type="dcterms:W3CDTF">2020-02-25T06:19:05Z</dcterms:modified>
  <cp:category/>
</cp:coreProperties>
</file>