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7西ノ島町\"/>
    </mc:Choice>
  </mc:AlternateContent>
  <workbookProtection workbookAlgorithmName="SHA-512" workbookHashValue="kAefQcJ8LfJEjlX3zWUvhmrXh6iZW11pLQLHhUmXEEykaTURYMSKfkiN30M6BUdvGS4+9CCkQqN0Gj6QZM4gkw==" workbookSaltValue="Hc/HmQolO8oQ67RRG+U6+g==" workbookSpinCount="100000" lockStructure="1"/>
  <bookViews>
    <workbookView xWindow="-120" yWindow="-120" windowWidth="29040" windowHeight="1584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<sst xmlns="http://schemas.openxmlformats.org/spreadsheetml/2006/main" count="228" uniqueCount="114">
  <si>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</si>
  <si>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</si>
  <si>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</si>
  <si>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</si>
  <si>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</si>
  <si>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</si>
  <si>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</si>
  <si>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</si>
  <si>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</si>
  <si>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</si>
  <si>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</si>
  <si>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</si>
  <si>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</si>
  <si>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</si>
  <si>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</si>
  <si>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</si>
  <si>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</si>
  <si>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</si>
  <si>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</si>
  <si>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</si>
  <si>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</si>
  <si>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</si>
  <si>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</si>
  <si>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</si>
  <si>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</si>
  <si>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</si>
  <si>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</si>
  <si>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</si>
  <si>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</si>
  <si>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</si>
  <si>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</si>
  <si>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</si>
  <si>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</si>
  <si>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</si>
  <si>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</si>
  <si>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</si>
  <si>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</si>
  <si>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</si>
  <si>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</si>
  <si>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</si>
  <si>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</si>
  <si>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</si>
  <si>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</si>
  <si>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</si>
  <si>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</si>
  <si>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</si>
  <si>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</si>
  <si>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</si>
  <si>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</si>
  <si>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</si>
  <si>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</si>
  <si>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</si>
  <si>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</si>
  <si>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</si>
  <si>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</si>
  <si>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</si>
  <si>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</si>
  <si>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</si>
  <si>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</si>
  <si>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</si>
  <si>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</si>
  <si>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</si>
  <si>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</si>
  <si>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</si>
  <si>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</si>
  <si>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</si>
  <si>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</si>
  <si>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</si>
  <si>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</si>
  <si>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</si>
  <si>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</si>
  <si>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</si>
  <si>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</si>
  <si>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</si>
  <si>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</si>
  <si>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</si>
  <si>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</si>
  <si>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</si>
  <si>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</si>
  <si>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</si>
  <si>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</si>
  <si>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</si>
  <si>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</si>
  <si>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</si>
  <si>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</si>
  <si>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</si>
  <si>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</si>
  <si>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</si>
  <si>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</si>
  <si>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</si>
  <si>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</si>
  <si>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</si>
  <si>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</si>
  <si>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</si>
  <si>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</si>
  <si>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</si>
  <si>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</si>
  <si>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</si>
  <si>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</si>
  <si>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</si>
  <si>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</si>
  <si>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</si>
  <si>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</si>
  <si>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</si>
  <si>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</si>
  <si>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</si>
  <si>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</si>
  <si>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</si>
  <si>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</si>
  <si>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</si>
  <si>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</si>
  <si>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美田地区の接続率が低いためさらなる加入促進で料金収入を確保し、浦郷地区では長寿命化計画に沿って処理場の機器更新等を順次行っていく。</t>
    <rPh sb="45" eb="46">
      <t>ソ</t>
    </rPh>
    <phoneticPr fontId="4"/>
  </si>
  <si>
    <r>
      <t>　平成27年度末で全町的な汚水処理体制が整った。これまで浦郷地区の施設は大規模な修繕は行わず小修繕等で対応してきた。平成28年度末には浦郷地区の長寿命化計画を策定し、平成29年度から計画的に更新を進め、令和3年度に完了する見込みとなった。</t>
    </r>
    <r>
      <rPr>
        <sz val="11"/>
        <rFont val="ＭＳ ゴシック"/>
        <family val="3"/>
        <charset val="128"/>
      </rPr>
      <t xml:space="preserve">
　また、管渠老朽化率・改善率については現在不具合がないこと、法定耐用年数まで長い年月があることから、更新工事を行う予定はない。</t>
    </r>
    <rPh sb="101" eb="103">
      <t>レイワ</t>
    </rPh>
    <rPh sb="104" eb="106">
      <t>ネンド</t>
    </rPh>
    <rPh sb="107" eb="109">
      <t>カンリョウ</t>
    </rPh>
    <rPh sb="111" eb="113">
      <t>ミコ</t>
    </rPh>
    <phoneticPr fontId="4"/>
  </si>
  <si>
    <t>　浦郷地区は平成13年度に、また美田地区は平成22年度に供用開始し、平成27年度末で事業完了し全町的な汚水処理体制が整った。
　浦郷地区の接続率91.1％と比較的高いが、美田地区は47.5％と供用開始から間もないことから低調であり平成23年度から加入分担金の分割納付ができるように制度改正して加入促進を奨励している。
　浦郷地区において、平成28年度に策定した長寿命化計画に沿って機器の更新を行ったため、企業債残高対事業規模比率が高い数値となった。今後も令和3年度完了予定で計画的に進めていく。
 また、人口減少や使用者の節水意識等に伴い、料金収入は漸減傾向にあることから、接続率の向上に努めるほか、料金収入の改定を検討する段階にきている。</t>
    <rPh sb="160" eb="162">
      <t>ウラゴウ</t>
    </rPh>
    <rPh sb="162" eb="164">
      <t>チク</t>
    </rPh>
    <rPh sb="176" eb="178">
      <t>サクテイ</t>
    </rPh>
    <rPh sb="187" eb="188">
      <t>ソ</t>
    </rPh>
    <rPh sb="190" eb="192">
      <t>キキ</t>
    </rPh>
    <rPh sb="193" eb="195">
      <t>コウシン</t>
    </rPh>
    <rPh sb="196" eb="197">
      <t>オコナ</t>
    </rPh>
    <rPh sb="202" eb="214">
      <t>キギョウサイザンダカタイジギョウキボヒリツ</t>
    </rPh>
    <rPh sb="215" eb="216">
      <t>タカ</t>
    </rPh>
    <rPh sb="217" eb="219">
      <t>スウチ</t>
    </rPh>
    <rPh sb="224" eb="226">
      <t>コンゴ</t>
    </rPh>
    <rPh sb="227" eb="229">
      <t>レイワ</t>
    </rPh>
    <rPh sb="230" eb="232">
      <t>ネンド</t>
    </rPh>
    <rPh sb="232" eb="234">
      <t>カンリョウ</t>
    </rPh>
    <rPh sb="234" eb="236">
      <t>ヨテイ</t>
    </rPh>
    <rPh sb="237" eb="240">
      <t>ケイカクテキ</t>
    </rPh>
    <rPh sb="241" eb="242">
      <t>スス</t>
    </rPh>
    <rPh sb="252" eb="254">
      <t>ジンコウ</t>
    </rPh>
    <rPh sb="254" eb="256">
      <t>ゲンショウ</t>
    </rPh>
    <rPh sb="257" eb="260">
      <t>シヨウシャ</t>
    </rPh>
    <rPh sb="261" eb="263">
      <t>セッスイ</t>
    </rPh>
    <rPh sb="263" eb="265">
      <t>イシキ</t>
    </rPh>
    <rPh sb="265" eb="266">
      <t>トウ</t>
    </rPh>
    <rPh sb="267" eb="268">
      <t>トモナ</t>
    </rPh>
    <rPh sb="270" eb="272">
      <t>リョウキン</t>
    </rPh>
    <rPh sb="272" eb="274">
      <t>シュウニュウ</t>
    </rPh>
    <rPh sb="275" eb="277">
      <t>ザンゲン</t>
    </rPh>
    <rPh sb="277" eb="279">
      <t>ケイコウ</t>
    </rPh>
    <rPh sb="287" eb="289">
      <t>セツゾク</t>
    </rPh>
    <rPh sb="289" eb="290">
      <t>リツ</t>
    </rPh>
    <rPh sb="291" eb="293">
      <t>コウジョウ</t>
    </rPh>
    <rPh sb="294" eb="295">
      <t>ツト</t>
    </rPh>
    <rPh sb="300" eb="302">
      <t>リョウキン</t>
    </rPh>
    <rPh sb="302" eb="304">
      <t>シュウニュウ</t>
    </rPh>
    <rPh sb="305" eb="307">
      <t>カイテイ</t>
    </rPh>
    <rPh sb="308" eb="310">
      <t>ケントウ</t>
    </rPh>
    <rPh sb="312" eb="314">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</si>
</sst>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0.91</c:v>
                </c:pt>
                <c:pt idx="1">
                  <c:v>0</c:v>
                </c:pt>
                <c:pt idx="2">
                  <c:v>0</c:v>
                </c:pt>
                <c:pt idx="3">
                  <c:v>0</c:v>
                </c:pt>
                <c:pt idx="4">
                  <c:v>0</c:v>
                </c:pt>
              </c:numCache>
            </c:numRef>
          </c:val>
          <c:extLst>
            <c:ext xmlns:c16="http://schemas.microsoft.com/office/drawing/2014/chart" uri="{C3380CC4-5D6E-409C-BE32-E72D297353CC}">
              <c16:uniqueId val="{00000000-D106-4D22-8011-E1C7836741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c:v>0.01</c:v>
                </c:pt>
                <c:pt idx="3">
                  <c:v>0.09</c:v>
                </c:pt>
                <c:pt idx="4">
                  <c:v>0.02</c:v>
                </c:pt>
              </c:numCache>
            </c:numRef>
          </c:val>
          <c:smooth val="0"/>
          <c:extLst>
            <c:ext xmlns:c16="http://schemas.microsoft.com/office/drawing/2014/chart" uri="{C3380CC4-5D6E-409C-BE32-E72D297353CC}">
              <c16:uniqueId val="{00000001-D106-4D22-8011-E1C7836741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32.81</c:v>
                </c:pt>
                <c:pt idx="1">
                  <c:v>33.950000000000003</c:v>
                </c:pt>
                <c:pt idx="2">
                  <c:v>34.299999999999997</c:v>
                </c:pt>
                <c:pt idx="3">
                  <c:v>33.42</c:v>
                </c:pt>
                <c:pt idx="4">
                  <c:v>32.630000000000003</c:v>
                </c:pt>
              </c:numCache>
            </c:numRef>
          </c:val>
          <c:extLst>
            <c:ext xmlns:c16="http://schemas.microsoft.com/office/drawing/2014/chart" uri="{C3380CC4-5D6E-409C-BE32-E72D297353CC}">
              <c16:uniqueId val="{00000000-FCF2-4438-83B2-A93AED219B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33.729999999999997</c:v>
                </c:pt>
                <c:pt idx="3">
                  <c:v>33.21</c:v>
                </c:pt>
                <c:pt idx="4">
                  <c:v>32.229999999999997</c:v>
                </c:pt>
              </c:numCache>
            </c:numRef>
          </c:val>
          <c:smooth val="0"/>
          <c:extLst>
            <c:ext xmlns:c16="http://schemas.microsoft.com/office/drawing/2014/chart" uri="{C3380CC4-5D6E-409C-BE32-E72D297353CC}">
              <c16:uniqueId val="{00000001-FCF2-4438-83B2-A93AED219B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71.5</c:v>
                </c:pt>
                <c:pt idx="1">
                  <c:v>70.28</c:v>
                </c:pt>
                <c:pt idx="2">
                  <c:v>73.31</c:v>
                </c:pt>
                <c:pt idx="3">
                  <c:v>74.760000000000005</c:v>
                </c:pt>
                <c:pt idx="4">
                  <c:v>77.16</c:v>
                </c:pt>
              </c:numCache>
            </c:numRef>
          </c:val>
          <c:extLst>
            <c:ext xmlns:c16="http://schemas.microsoft.com/office/drawing/2014/chart" uri="{C3380CC4-5D6E-409C-BE32-E72D297353CC}">
              <c16:uniqueId val="{00000000-E8C3-448F-B57A-EE43B0AC30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79.989999999999995</c:v>
                </c:pt>
                <c:pt idx="3">
                  <c:v>79.98</c:v>
                </c:pt>
                <c:pt idx="4">
                  <c:v>80.8</c:v>
                </c:pt>
              </c:numCache>
            </c:numRef>
          </c:val>
          <c:smooth val="0"/>
          <c:extLst>
            <c:ext xmlns:c16="http://schemas.microsoft.com/office/drawing/2014/chart" uri="{C3380CC4-5D6E-409C-BE32-E72D297353CC}">
              <c16:uniqueId val="{00000001-E8C3-448F-B57A-EE43B0AC30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75.17</c:v>
                </c:pt>
                <c:pt idx="1">
                  <c:v>75.739999999999995</c:v>
                </c:pt>
                <c:pt idx="2">
                  <c:v>101.2</c:v>
                </c:pt>
                <c:pt idx="3">
                  <c:v>98.24</c:v>
                </c:pt>
                <c:pt idx="4">
                  <c:v>98.4</c:v>
                </c:pt>
              </c:numCache>
            </c:numRef>
          </c:val>
          <c:extLst>
            <c:ext xmlns:c16="http://schemas.microsoft.com/office/drawing/2014/chart" uri="{C3380CC4-5D6E-409C-BE32-E72D297353CC}">
              <c16:uniqueId val="{00000000-4D03-4700-8699-8D2072B53A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3-4700-8699-8D2072B53A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8-47ED-B756-1A14B16027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8-47ED-B756-1A14B16027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6-4D9F-BDC1-009DDDB4CC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6-4D9F-BDC1-009DDDB4CC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27-4943-8122-005B6D3A44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7-4943-8122-005B6D3A44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52-4BB6-A9AD-6B445603B2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2-4BB6-A9AD-6B445603B2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1819</c:v>
                </c:pt>
                <c:pt idx="1">
                  <c:v>1476.81</c:v>
                </c:pt>
                <c:pt idx="2">
                  <c:v>2036.13</c:v>
                </c:pt>
                <c:pt idx="3">
                  <c:v>1939.69</c:v>
                </c:pt>
                <c:pt idx="4">
                  <c:v>2875.59</c:v>
                </c:pt>
              </c:numCache>
            </c:numRef>
          </c:val>
          <c:extLst>
            <c:ext xmlns:c16="http://schemas.microsoft.com/office/drawing/2014/chart" uri="{C3380CC4-5D6E-409C-BE32-E72D297353CC}">
              <c16:uniqueId val="{00000000-BB9F-4C36-9A80-A206DB2056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1063.93</c:v>
                </c:pt>
                <c:pt idx="3">
                  <c:v>1060.8599999999999</c:v>
                </c:pt>
                <c:pt idx="4">
                  <c:v>1006.65</c:v>
                </c:pt>
              </c:numCache>
            </c:numRef>
          </c:val>
          <c:smooth val="0"/>
          <c:extLst>
            <c:ext xmlns:c16="http://schemas.microsoft.com/office/drawing/2014/chart" uri="{C3380CC4-5D6E-409C-BE32-E72D297353CC}">
              <c16:uniqueId val="{00000001-BB9F-4C36-9A80-A206DB2056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37.51</c:v>
                </c:pt>
                <c:pt idx="1">
                  <c:v>39.43</c:v>
                </c:pt>
                <c:pt idx="2">
                  <c:v>63.14</c:v>
                </c:pt>
                <c:pt idx="3">
                  <c:v>63.34</c:v>
                </c:pt>
                <c:pt idx="4">
                  <c:v>67.510000000000005</c:v>
                </c:pt>
              </c:numCache>
            </c:numRef>
          </c:val>
          <c:extLst>
            <c:ext xmlns:c16="http://schemas.microsoft.com/office/drawing/2014/chart" uri="{C3380CC4-5D6E-409C-BE32-E72D297353CC}">
              <c16:uniqueId val="{00000000-C37E-4C66-829B-175BD59C84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46.26</c:v>
                </c:pt>
                <c:pt idx="3">
                  <c:v>45.81</c:v>
                </c:pt>
                <c:pt idx="4">
                  <c:v>43.43</c:v>
                </c:pt>
              </c:numCache>
            </c:numRef>
          </c:val>
          <c:smooth val="0"/>
          <c:extLst>
            <c:ext xmlns:c16="http://schemas.microsoft.com/office/drawing/2014/chart" uri="{C3380CC4-5D6E-409C-BE32-E72D297353CC}">
              <c16:uniqueId val="{00000001-C37E-4C66-829B-175BD59C84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510.62</c:v>
                </c:pt>
                <c:pt idx="1">
                  <c:v>423.44</c:v>
                </c:pt>
                <c:pt idx="2">
                  <c:v>265.62</c:v>
                </c:pt>
                <c:pt idx="3">
                  <c:v>263.38</c:v>
                </c:pt>
                <c:pt idx="4">
                  <c:v>251.29</c:v>
                </c:pt>
              </c:numCache>
            </c:numRef>
          </c:val>
          <c:extLst>
            <c:ext xmlns:c16="http://schemas.microsoft.com/office/drawing/2014/chart" uri="{C3380CC4-5D6E-409C-BE32-E72D297353CC}">
              <c16:uniqueId val="{00000000-724B-49D7-88A8-B6CE2B048B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376.4</c:v>
                </c:pt>
                <c:pt idx="3">
                  <c:v>383.92</c:v>
                </c:pt>
                <c:pt idx="4">
                  <c:v>400.44</c:v>
                </c:pt>
              </c:numCache>
            </c:numRef>
          </c:val>
          <c:smooth val="0"/>
          <c:extLst>
            <c:ext xmlns:c16="http://schemas.microsoft.com/office/drawing/2014/chart" uri="{C3380CC4-5D6E-409C-BE32-E72D297353CC}">
              <c16:uniqueId val="{00000001-724B-49D7-88A8-B6CE2B048B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西ノ島町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H2</v>
      </c>
      <c r="X8" s="77"/>
      <c r="Y8" s="77"/>
      <c r="Z8" s="77"/>
      <c r="AA8" s="77"/>
      <c r="AB8" s="77"/>
      <c r="AC8" s="77"/>
      <c r="AD8" s="78" t="str">
        <f>データ!$M$6</f>
        <v>非設置</v>
      </c>
      <c r="AE8" s="78"/>
      <c r="AF8" s="78"/>
      <c r="AG8" s="78"/>
      <c r="AH8" s="78"/>
      <c r="AI8" s="78"/>
      <c r="AJ8" s="78"/>
      <c r="AK8" s="3"/>
      <c r="AL8" s="74">
        <f>データ!S6</f>
        <v>2850</v>
      </c>
      <c r="AM8" s="74"/>
      <c r="AN8" s="74"/>
      <c r="AO8" s="74"/>
      <c r="AP8" s="74"/>
      <c r="AQ8" s="74"/>
      <c r="AR8" s="74"/>
      <c r="AS8" s="74"/>
      <c r="AT8" s="73">
        <f>データ!T6</f>
        <v>55.96</v>
      </c>
      <c r="AU8" s="73"/>
      <c r="AV8" s="73"/>
      <c r="AW8" s="73"/>
      <c r="AX8" s="73"/>
      <c r="AY8" s="73"/>
      <c r="AZ8" s="73"/>
      <c r="BA8" s="73"/>
      <c r="BB8" s="73">
        <f>データ!U6</f>
        <v>50.93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66.95</v>
      </c>
      <c r="Q10" s="73"/>
      <c r="R10" s="73"/>
      <c r="S10" s="73"/>
      <c r="T10" s="73"/>
      <c r="U10" s="73"/>
      <c r="V10" s="73"/>
      <c r="W10" s="73">
        <f>データ!Q6</f>
        <v>100</v>
      </c>
      <c r="X10" s="73"/>
      <c r="Y10" s="73"/>
      <c r="Z10" s="73"/>
      <c r="AA10" s="73"/>
      <c r="AB10" s="73"/>
      <c r="AC10" s="73"/>
      <c r="AD10" s="74">
        <f>データ!R6</f>
        <v>3454</v>
      </c>
      <c r="AE10" s="74"/>
      <c r="AF10" s="74"/>
      <c r="AG10" s="74"/>
      <c r="AH10" s="74"/>
      <c r="AI10" s="74"/>
      <c r="AJ10" s="74"/>
      <c r="AK10" s="2"/>
      <c r="AL10" s="74">
        <f>データ!V6</f>
        <v>1874</v>
      </c>
      <c r="AM10" s="74"/>
      <c r="AN10" s="74"/>
      <c r="AO10" s="74"/>
      <c r="AP10" s="74"/>
      <c r="AQ10" s="74"/>
      <c r="AR10" s="74"/>
      <c r="AS10" s="74"/>
      <c r="AT10" s="73">
        <f>データ!W6</f>
        <v>1.41</v>
      </c>
      <c r="AU10" s="73"/>
      <c r="AV10" s="73"/>
      <c r="AW10" s="73"/>
      <c r="AX10" s="73"/>
      <c r="AY10" s="73"/>
      <c r="AZ10" s="73"/>
      <c r="BA10" s="73"/>
      <c r="BB10" s="73">
        <f>データ!X6</f>
        <v>1329.08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64"/>
      <c r="BM60" s="65"/>
      <c r="BN60" s="65"/>
      <c r="BO60" s="65"/>
      <c r="BP60" s="65"/>
      <c r="BQ60" s="65"/>
      <c r="BR60" s="65"/>
      <c r="BS60" s="65"/>
      <c r="BT60" s="65"/>
      <c r="BU60" s="65"/>
      <c r="BV60" s="65"/>
      <c r="BW60" s="65"/>
      <c r="BX60" s="65"/>
      <c r="BY60" s="65"/>
      <c r="BZ60" s="66"/>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64"/>
      <c r="BM61" s="65"/>
      <c r="BN61" s="65"/>
      <c r="BO61" s="65"/>
      <c r="BP61" s="65"/>
      <c r="BQ61" s="65"/>
      <c r="BR61" s="65"/>
      <c r="BS61" s="65"/>
      <c r="BT61" s="65"/>
      <c r="BU61" s="65"/>
      <c r="BV61" s="65"/>
      <c r="BW61" s="65"/>
      <c r="BX61" s="65"/>
      <c r="BY61" s="65"/>
      <c r="BZ61" s="6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43</v>
      </c>
      <c r="O86" s="26" t="str">
        <f>データ!EO6</f>
        <v>【0.04】</v>
      </c>
    </row>
  </sheetData>
  <sheetProtection algorithmName="SHA-512" hashValue="wHM+2LgZD2TqcLpVuz1HBkGUsGJuPfYpq05L1nxLkOdskWjg67Pf2HCBEcm62ZAfWetNx26yy5lWQfs54r9fAA==" saltValue="xzFV4J2Rw2O+tmjYYnpM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325261</v>
      </c>
      <c r="D6" s="33">
        <f t="shared" si="3"/>
        <v>47</v>
      </c>
      <c r="E6" s="33">
        <f t="shared" si="3"/>
        <v>17</v>
      </c>
      <c r="F6" s="33">
        <f t="shared" si="3"/>
        <v>6</v>
      </c>
      <c r="G6" s="33">
        <f t="shared" si="3"/>
        <v>0</v>
      </c>
      <c r="H6" s="33" t="str">
        <f t="shared" si="3"/>
        <v>島根県　西ノ島町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66.95</v>
      </c>
      <c r="Q6" s="34">
        <f t="shared" si="3"/>
        <v>100</v>
      </c>
      <c r="R6" s="34">
        <f t="shared" si="3"/>
        <v>3454</v>
      </c>
      <c r="S6" s="34">
        <f t="shared" si="3"/>
        <v>2850</v>
      </c>
      <c r="T6" s="34">
        <f t="shared" si="3"/>
        <v>55.96</v>
      </c>
      <c r="U6" s="34">
        <f t="shared" si="3"/>
        <v>50.93</v>
      </c>
      <c r="V6" s="34">
        <f t="shared" si="3"/>
        <v>1874</v>
      </c>
      <c r="W6" s="34">
        <f t="shared" si="3"/>
        <v>1.41</v>
      </c>
      <c r="X6" s="34">
        <f t="shared" si="3"/>
        <v>1329.08</v>
      </c>
      <c r="Y6" s="35">
        <f>IF(Y7="",NA(),Y7)</f>
        <v>75.17</v>
      </c>
      <c r="Z6" s="35">
        <f t="shared" ref="Z6:AH6" si="4">IF(Z7="",NA(),Z7)</f>
        <v>75.739999999999995</v>
      </c>
      <c r="AA6" s="35">
        <f t="shared" si="4"/>
        <v>101.2</v>
      </c>
      <c r="AB6" s="35">
        <f t="shared" si="4"/>
        <v>98.24</v>
      </c>
      <c r="AC6" s="35">
        <f t="shared" si="4"/>
        <v>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1819</v>
      </c>
      <c r="BG6" s="35">
        <f t="shared" ref="BG6:BO6" si="7">IF(BG7="",NA(),BG7)</f>
        <v>1476.81</v>
      </c>
      <c r="BH6" s="35">
        <f t="shared" si="7"/>
        <v>2036.13</v>
      </c>
      <c r="BI6" s="35">
        <f t="shared" si="7"/>
        <v>1939.69</v>
      </c>
      <c r="BJ6" s="35">
        <f t="shared" si="7"/>
        <v>2875.59</v>
      </c>
      <c r="BK6" s="35">
        <f t="shared" si="7"/>
        <v>1741.94</v>
      </c>
      <c r="BL6" s="35">
        <f t="shared" si="7"/>
        <v>1451.54</v>
      </c>
      <c r="BM6" s="35">
        <f t="shared" si="7"/>
        <v>1063.93</v>
      </c>
      <c r="BN6" s="35">
        <f t="shared" si="7"/>
        <v>1060.8599999999999</v>
      </c>
      <c r="BO6" s="35">
        <f t="shared" si="7"/>
        <v>1006.65</v>
      </c>
      <c r="BP6" s="34" t="str">
        <f>IF(BP7="","",IF(BP7="-","【-】","【"&amp;SUBSTITUTE(TEXT(BP7,"#,##0.00"),"-","△")&amp;"】"))</f>
        <v>【973.20】</v>
      </c>
      <c r="BQ6" s="35">
        <f>IF(BQ7="",NA(),BQ7)</f>
        <v>37.51</v>
      </c>
      <c r="BR6" s="35">
        <f t="shared" ref="BR6:BZ6" si="8">IF(BR7="",NA(),BR7)</f>
        <v>39.43</v>
      </c>
      <c r="BS6" s="35">
        <f t="shared" si="8"/>
        <v>63.14</v>
      </c>
      <c r="BT6" s="35">
        <f t="shared" si="8"/>
        <v>63.34</v>
      </c>
      <c r="BU6" s="35">
        <f t="shared" si="8"/>
        <v>67.510000000000005</v>
      </c>
      <c r="BV6" s="35">
        <f t="shared" si="8"/>
        <v>33.86</v>
      </c>
      <c r="BW6" s="35">
        <f t="shared" si="8"/>
        <v>33.58</v>
      </c>
      <c r="BX6" s="35">
        <f t="shared" si="8"/>
        <v>46.26</v>
      </c>
      <c r="BY6" s="35">
        <f t="shared" si="8"/>
        <v>45.81</v>
      </c>
      <c r="BZ6" s="35">
        <f t="shared" si="8"/>
        <v>43.43</v>
      </c>
      <c r="CA6" s="34" t="str">
        <f>IF(CA7="","",IF(CA7="-","【-】","【"&amp;SUBSTITUTE(TEXT(CA7,"#,##0.00"),"-","△")&amp;"】"))</f>
        <v>【45.14】</v>
      </c>
      <c r="CB6" s="35">
        <f>IF(CB7="",NA(),CB7)</f>
        <v>510.62</v>
      </c>
      <c r="CC6" s="35">
        <f t="shared" ref="CC6:CK6" si="9">IF(CC7="",NA(),CC7)</f>
        <v>423.44</v>
      </c>
      <c r="CD6" s="35">
        <f t="shared" si="9"/>
        <v>265.62</v>
      </c>
      <c r="CE6" s="35">
        <f t="shared" si="9"/>
        <v>263.38</v>
      </c>
      <c r="CF6" s="35">
        <f t="shared" si="9"/>
        <v>251.29</v>
      </c>
      <c r="CG6" s="35">
        <f t="shared" si="9"/>
        <v>510.15</v>
      </c>
      <c r="CH6" s="35">
        <f t="shared" si="9"/>
        <v>514.39</v>
      </c>
      <c r="CI6" s="35">
        <f t="shared" si="9"/>
        <v>376.4</v>
      </c>
      <c r="CJ6" s="35">
        <f t="shared" si="9"/>
        <v>383.92</v>
      </c>
      <c r="CK6" s="35">
        <f t="shared" si="9"/>
        <v>400.44</v>
      </c>
      <c r="CL6" s="34" t="str">
        <f>IF(CL7="","",IF(CL7="-","【-】","【"&amp;SUBSTITUTE(TEXT(CL7,"#,##0.00"),"-","△")&amp;"】"))</f>
        <v>【377.19】</v>
      </c>
      <c r="CM6" s="35">
        <f>IF(CM7="",NA(),CM7)</f>
        <v>32.81</v>
      </c>
      <c r="CN6" s="35">
        <f t="shared" ref="CN6:CV6" si="10">IF(CN7="",NA(),CN7)</f>
        <v>33.950000000000003</v>
      </c>
      <c r="CO6" s="35">
        <f t="shared" si="10"/>
        <v>34.299999999999997</v>
      </c>
      <c r="CP6" s="35">
        <f t="shared" si="10"/>
        <v>33.42</v>
      </c>
      <c r="CQ6" s="35">
        <f t="shared" si="10"/>
        <v>32.630000000000003</v>
      </c>
      <c r="CR6" s="35">
        <f t="shared" si="10"/>
        <v>29.86</v>
      </c>
      <c r="CS6" s="35">
        <f t="shared" si="10"/>
        <v>29.28</v>
      </c>
      <c r="CT6" s="35">
        <f t="shared" si="10"/>
        <v>33.729999999999997</v>
      </c>
      <c r="CU6" s="35">
        <f t="shared" si="10"/>
        <v>33.21</v>
      </c>
      <c r="CV6" s="35">
        <f t="shared" si="10"/>
        <v>32.229999999999997</v>
      </c>
      <c r="CW6" s="34" t="str">
        <f>IF(CW7="","",IF(CW7="-","【-】","【"&amp;SUBSTITUTE(TEXT(CW7,"#,##0.00"),"-","△")&amp;"】"))</f>
        <v>【33.69】</v>
      </c>
      <c r="CX6" s="35">
        <f>IF(CX7="",NA(),CX7)</f>
        <v>71.5</v>
      </c>
      <c r="CY6" s="35">
        <f t="shared" ref="CY6:DG6" si="11">IF(CY7="",NA(),CY7)</f>
        <v>70.28</v>
      </c>
      <c r="CZ6" s="35">
        <f t="shared" si="11"/>
        <v>73.31</v>
      </c>
      <c r="DA6" s="35">
        <f t="shared" si="11"/>
        <v>74.760000000000005</v>
      </c>
      <c r="DB6" s="35">
        <f t="shared" si="11"/>
        <v>77.16</v>
      </c>
      <c r="DC6" s="35">
        <f t="shared" si="11"/>
        <v>65.95</v>
      </c>
      <c r="DD6" s="35">
        <f t="shared" si="11"/>
        <v>66.819999999999993</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0.91</v>
      </c>
      <c r="EF6" s="34">
        <f t="shared" ref="EF6:EN6" si="14">IF(EF7="",NA(),EF7)</f>
        <v>0</v>
      </c>
      <c r="EG6" s="34">
        <f t="shared" si="14"/>
        <v>0</v>
      </c>
      <c r="EH6" s="34">
        <f t="shared" si="14"/>
        <v>0</v>
      </c>
      <c r="EI6" s="34">
        <f t="shared" si="14"/>
        <v>0</v>
      </c>
      <c r="EJ6" s="35">
        <f t="shared" si="14"/>
        <v>0.31</v>
      </c>
      <c r="EK6" s="35">
        <f t="shared" si="14"/>
        <v>0.1</v>
      </c>
      <c r="EL6" s="35">
        <f t="shared" si="14"/>
        <v>0.01</v>
      </c>
      <c r="EM6" s="35">
        <f t="shared" si="14"/>
        <v>0.09</v>
      </c>
      <c r="EN6" s="35">
        <f t="shared" si="14"/>
        <v>0.02</v>
      </c>
      <c r="EO6" s="34" t="str">
        <f>IF(EO7="","",IF(EO7="-","【-】","【"&amp;SUBSTITUTE(TEXT(EO7,"#,##0.00"),"-","△")&amp;"】"))</f>
        <v>【0.04】</v>
      </c>
    </row>
    <row r="7" spans="1:145" s="36" customFormat="1" x14ac:dyDescent="0.15">
      <c r="A7" s="28"/>
      <c r="B7" s="37">
        <v>2018</v>
      </c>
      <c r="C7" s="37">
        <v>325261</v>
      </c>
      <c r="D7" s="37">
        <v>47</v>
      </c>
      <c r="E7" s="37">
        <v>17</v>
      </c>
      <c r="F7" s="37">
        <v>6</v>
      </c>
      <c r="G7" s="37">
        <v>0</v>
      </c>
      <c r="H7" s="37" t="s">
        <v>98</v>
      </c>
      <c r="I7" s="37" t="s">
        <v>99</v>
      </c>
      <c r="J7" s="37" t="s">
        <v>100</v>
      </c>
      <c r="K7" s="37" t="s">
        <v>101</v>
      </c>
      <c r="L7" s="37" t="s">
        <v>102</v>
      </c>
      <c r="M7" s="37" t="s">
        <v>103</v>
      </c>
      <c r="N7" s="38" t="s">
        <v>104</v>
      </c>
      <c r="O7" s="38" t="s">
        <v>105</v>
      </c>
      <c r="P7" s="38">
        <v>66.95</v>
      </c>
      <c r="Q7" s="38">
        <v>100</v>
      </c>
      <c r="R7" s="38">
        <v>3454</v>
      </c>
      <c r="S7" s="38">
        <v>2850</v>
      </c>
      <c r="T7" s="38">
        <v>55.96</v>
      </c>
      <c r="U7" s="38">
        <v>50.93</v>
      </c>
      <c r="V7" s="38">
        <v>1874</v>
      </c>
      <c r="W7" s="38">
        <v>1.41</v>
      </c>
      <c r="X7" s="38">
        <v>1329.08</v>
      </c>
      <c r="Y7" s="38">
        <v>75.17</v>
      </c>
      <c r="Z7" s="38">
        <v>75.739999999999995</v>
      </c>
      <c r="AA7" s="38">
        <v>101.2</v>
      </c>
      <c r="AB7" s="38">
        <v>98.24</v>
      </c>
      <c r="AC7" s="38">
        <v>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1819</v>
      </c>
      <c r="BG7" s="38">
        <v>1476.81</v>
      </c>
      <c r="BH7" s="38">
        <v>2036.13</v>
      </c>
      <c r="BI7" s="38">
        <v>1939.69</v>
      </c>
      <c r="BJ7" s="38">
        <v>2875.59</v>
      </c>
      <c r="BK7" s="38">
        <v>1741.94</v>
      </c>
      <c r="BL7" s="38">
        <v>1451.54</v>
      </c>
      <c r="BM7" s="38">
        <v>1063.93</v>
      </c>
      <c r="BN7" s="38">
        <v>1060.8599999999999</v>
      </c>
      <c r="BO7" s="38">
        <v>1006.65</v>
      </c>
      <c r="BP7" s="38">
        <v>973.2</v>
      </c>
      <c r="BQ7" s="38">
        <v>37.51</v>
      </c>
      <c r="BR7" s="38">
        <v>39.43</v>
      </c>
      <c r="BS7" s="38">
        <v>63.14</v>
      </c>
      <c r="BT7" s="38">
        <v>63.34</v>
      </c>
      <c r="BU7" s="38">
        <v>67.510000000000005</v>
      </c>
      <c r="BV7" s="38">
        <v>33.86</v>
      </c>
      <c r="BW7" s="38">
        <v>33.58</v>
      </c>
      <c r="BX7" s="38">
        <v>46.26</v>
      </c>
      <c r="BY7" s="38">
        <v>45.81</v>
      </c>
      <c r="BZ7" s="38">
        <v>43.43</v>
      </c>
      <c r="CA7" s="38">
        <v>45.14</v>
      </c>
      <c r="CB7" s="38">
        <v>510.62</v>
      </c>
      <c r="CC7" s="38">
        <v>423.44</v>
      </c>
      <c r="CD7" s="38">
        <v>265.62</v>
      </c>
      <c r="CE7" s="38">
        <v>263.38</v>
      </c>
      <c r="CF7" s="38">
        <v>251.29</v>
      </c>
      <c r="CG7" s="38">
        <v>510.15</v>
      </c>
      <c r="CH7" s="38">
        <v>514.39</v>
      </c>
      <c r="CI7" s="38">
        <v>376.4</v>
      </c>
      <c r="CJ7" s="38">
        <v>383.92</v>
      </c>
      <c r="CK7" s="38">
        <v>400.44</v>
      </c>
      <c r="CL7" s="38">
        <v>377.19</v>
      </c>
      <c r="CM7" s="38">
        <v>32.81</v>
      </c>
      <c r="CN7" s="38">
        <v>33.950000000000003</v>
      </c>
      <c r="CO7" s="38">
        <v>34.299999999999997</v>
      </c>
      <c r="CP7" s="38">
        <v>33.42</v>
      </c>
      <c r="CQ7" s="38">
        <v>32.630000000000003</v>
      </c>
      <c r="CR7" s="38">
        <v>29.86</v>
      </c>
      <c r="CS7" s="38">
        <v>29.28</v>
      </c>
      <c r="CT7" s="38">
        <v>33.729999999999997</v>
      </c>
      <c r="CU7" s="38">
        <v>33.21</v>
      </c>
      <c r="CV7" s="38">
        <v>32.229999999999997</v>
      </c>
      <c r="CW7" s="38">
        <v>33.69</v>
      </c>
      <c r="CX7" s="38">
        <v>71.5</v>
      </c>
      <c r="CY7" s="38">
        <v>70.28</v>
      </c>
      <c r="CZ7" s="38">
        <v>73.31</v>
      </c>
      <c r="DA7" s="38">
        <v>74.760000000000005</v>
      </c>
      <c r="DB7" s="38">
        <v>77.16</v>
      </c>
      <c r="DC7" s="38">
        <v>65.95</v>
      </c>
      <c r="DD7" s="38">
        <v>66.819999999999993</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0.91</v>
      </c>
      <c r="EF7" s="38">
        <v>0</v>
      </c>
      <c r="EG7" s="38">
        <v>0</v>
      </c>
      <c r="EH7" s="38">
        <v>0</v>
      </c>
      <c r="EI7" s="38">
        <v>0</v>
      </c>
      <c r="EJ7" s="38">
        <v>0.31</v>
      </c>
      <c r="EK7" s="38">
        <v>0.1</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2020-02-27T07:09:35Z</dcterms:modified>
</cp:coreProperties>
</file>