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ad.pref.shimane.jp\地域振興部\市町村課\03財政グループ\財政グループ共通\財政一般\公営企業一般\経営戦略\H31\20200110 H30決算経営比較分析表の分析等について\07 県HP公表用\下水道\174特環\"/>
    </mc:Choice>
  </mc:AlternateContent>
  <workbookProtection workbookAlgorithmName="SHA-512" workbookHashValue="+bsu2lU4pfl23emzzU4zRz/OBBjneqJ2XbOjFWuY/oxIC4VnOgxRzR59jU03/cj9GViur6EpQqRswRf2kZWlmw==" workbookSaltValue="nxT34l6Csmtv6BgRHYzRYg==" workbookSpinCount="100000" lockStructure="1"/>
  <bookViews>
    <workbookView xWindow="28680" yWindow="-120" windowWidth="19440" windowHeight="15000"/>
  </bookViews>
  <sheets>
    <sheet name="法非適用_下水道事業" sheetId="4" r:id="rId1"/>
    <sheet name="データ" sheetId="5" state="hidden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AL10" i="4" s="1"/>
  <c r="U6" i="5"/>
  <c r="T6" i="5"/>
  <c r="S6" i="5"/>
  <c r="R6" i="5"/>
  <c r="AD10" i="4" s="1"/>
  <c r="Q6" i="5"/>
  <c r="P6" i="5"/>
  <c r="P10" i="4" s="1"/>
  <c r="O6" i="5"/>
  <c r="N6" i="5"/>
  <c r="B10" i="4" s="1"/>
  <c r="M6" i="5"/>
  <c r="AD8" i="4" s="1"/>
  <c r="L6" i="5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I86" i="4"/>
  <c r="E86" i="4"/>
  <c r="AT10" i="4"/>
  <c r="W10" i="4"/>
  <c r="I10" i="4"/>
  <c r="BB8" i="4"/>
  <c r="AT8" i="4"/>
  <c r="AL8" i="4"/>
  <c r="W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<sst xmlns="http://schemas.openxmlformats.org/spreadsheetml/2006/main" count="228" uniqueCount="113">
  <si>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</si>
  <si>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</si>
  <si>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</si>
  <si>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</si>
  <si>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</si>
  <si>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</si>
  <si>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</si>
  <si>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</si>
  <si>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</si>
  <si>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</si>
  <si>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</si>
  <si>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</si>
  <si>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</si>
  <si>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</si>
  <si>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</si>
  <si>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</si>
  <si>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</si>
  <si>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</si>
  <si>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</si>
  <si>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</si>
  <si>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</si>
  <si>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</si>
  <si>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</si>
  <si>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</si>
  <si>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</si>
  <si>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</si>
  <si>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</si>
  <si>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</si>
  <si>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</si>
  <si>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</si>
  <si>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</si>
  <si>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</si>
  <si>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</si>
  <si>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</si>
  <si>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</si>
  <si>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</si>
  <si>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</si>
  <si>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</si>
  <si>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</si>
  <si>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</si>
  <si>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</si>
  <si>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</si>
  <si>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</si>
  <si>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</si>
  <si>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</si>
  <si>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</si>
  <si>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</si>
  <si>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</si>
  <si>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</si>
  <si>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</si>
  <si>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</si>
  <si>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</si>
  <si>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</si>
  <si>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</si>
  <si>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</si>
  <si>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</si>
  <si>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</si>
  <si>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</si>
  <si>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</si>
  <si>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</si>
  <si>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</si>
  <si>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</si>
  <si>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</si>
  <si>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</si>
  <si>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</si>
  <si>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</si>
  <si>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</si>
  <si>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</si>
  <si>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</si>
  <si>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</si>
  <si>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</si>
  <si>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</si>
  <si>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</si>
  <si>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</si>
  <si>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</si>
  <si>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</si>
  <si>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</si>
  <si>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</si>
  <si>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</si>
  <si>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</si>
  <si>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</si>
  <si>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</si>
  <si>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</si>
  <si>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</si>
  <si>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</si>
  <si>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</si>
  <si>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</si>
  <si>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</si>
  <si>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</si>
  <si>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</si>
  <si>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</si>
  <si>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</si>
  <si>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</si>
  <si>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</si>
  <si>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</si>
  <si>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</si>
  <si>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</si>
  <si>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島根県　西ノ島町</t>
  </si>
  <si>
    <t>法非適用</t>
  </si>
  <si>
    <t>下水道事業</t>
  </si>
  <si>
    <t>特定環境保全公共下水道</t>
  </si>
  <si>
    <t>D3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</si>
  <si>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</si>
  <si>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</si>
  <si>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</si>
  <si>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</si>
  <si>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</si>
  <si>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</si>
  <si>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</si>
  <si>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</si>
  <si>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徐々に接続率が上昇しているものの、更なる加入促進のため平成23年度から分担金の分割納付ができるように制度改正を行った。人口は減少する見込みではあるものの、接続率を伸ばす抜本的な促進策を行うことで、営業収益を確保し、収益的収支比率の上昇を進める時にある。
　また、漁集施設及びし尿施設を含む施設の広域化、共同化に向けた検討について準備を進めていく。</t>
    <rPh sb="132" eb="133">
      <t>ギョ</t>
    </rPh>
    <rPh sb="133" eb="134">
      <t>シュウ</t>
    </rPh>
    <rPh sb="134" eb="136">
      <t>シセツ</t>
    </rPh>
    <rPh sb="136" eb="137">
      <t>オヨ</t>
    </rPh>
    <rPh sb="139" eb="140">
      <t>ニョウ</t>
    </rPh>
    <rPh sb="140" eb="142">
      <t>シセツ</t>
    </rPh>
    <rPh sb="143" eb="144">
      <t>フク</t>
    </rPh>
    <rPh sb="145" eb="147">
      <t>シセツ</t>
    </rPh>
    <rPh sb="148" eb="151">
      <t>コウイキカ</t>
    </rPh>
    <rPh sb="152" eb="155">
      <t>キョウドウカ</t>
    </rPh>
    <rPh sb="156" eb="157">
      <t>ム</t>
    </rPh>
    <rPh sb="159" eb="161">
      <t>ケントウ</t>
    </rPh>
    <rPh sb="165" eb="167">
      <t>ジュンビ</t>
    </rPh>
    <rPh sb="168" eb="169">
      <t>スス</t>
    </rPh>
    <phoneticPr fontId="4"/>
  </si>
  <si>
    <t>　平成18年度に供用開始し、まだ際立つほどではないが、修繕費が増加しつつある。令和3年度には供用開始から15年が経過し、処理場、中継ポンプの機器類の更新時期となる。
　そのため、平成29年度に策定した長寿命化計画に沿って経営状況を判断しながら、令和3年度から処理場、中継ポンプ施設の修繕を計画的に行っていく予定としている。
　また、管渠老朽化率・改善率については現在不具合がないこと、法定耐用年数まで長い年月があることから、更新工事を行う予定はない。</t>
    <rPh sb="39" eb="41">
      <t>レイワ</t>
    </rPh>
    <rPh sb="42" eb="43">
      <t>ネン</t>
    </rPh>
    <rPh sb="96" eb="98">
      <t>サクテイ</t>
    </rPh>
    <rPh sb="107" eb="108">
      <t>ソ</t>
    </rPh>
    <rPh sb="110" eb="112">
      <t>ケイエイ</t>
    </rPh>
    <rPh sb="112" eb="114">
      <t>ジョウキョウ</t>
    </rPh>
    <rPh sb="115" eb="117">
      <t>ハンダン</t>
    </rPh>
    <rPh sb="122" eb="124">
      <t>レイワ</t>
    </rPh>
    <rPh sb="125" eb="126">
      <t>ネン</t>
    </rPh>
    <rPh sb="166" eb="168">
      <t>カンキョ</t>
    </rPh>
    <rPh sb="168" eb="171">
      <t>ロウキュウカ</t>
    </rPh>
    <rPh sb="171" eb="172">
      <t>リツ</t>
    </rPh>
    <rPh sb="173" eb="175">
      <t>カイゼン</t>
    </rPh>
    <rPh sb="175" eb="176">
      <t>リツ</t>
    </rPh>
    <rPh sb="181" eb="183">
      <t>ゲンザイ</t>
    </rPh>
    <rPh sb="183" eb="186">
      <t>フグアイ</t>
    </rPh>
    <rPh sb="192" eb="194">
      <t>ホウテイ</t>
    </rPh>
    <rPh sb="194" eb="196">
      <t>タイヨウ</t>
    </rPh>
    <rPh sb="196" eb="198">
      <t>ネンスウ</t>
    </rPh>
    <rPh sb="200" eb="201">
      <t>ナガ</t>
    </rPh>
    <rPh sb="202" eb="204">
      <t>ネンゲツ</t>
    </rPh>
    <rPh sb="212" eb="214">
      <t>コウシン</t>
    </rPh>
    <rPh sb="214" eb="216">
      <t>コウジ</t>
    </rPh>
    <rPh sb="217" eb="218">
      <t>オコナ</t>
    </rPh>
    <rPh sb="219" eb="221">
      <t>ヨテイ</t>
    </rPh>
    <phoneticPr fontId="4"/>
  </si>
  <si>
    <t>　特環公共は平成18年度から供用を開始し接続率は平成23年度41.3％、令和元年度は55.0％のため今後も加入促進を進める。
　東部地区は供用開始から13年が経過しており、平成29年度に長寿命化計画の策定を行い、老朽化対策を見据えた整備を行っていく。
また、企業債残高対事業規模比率については、人口減少や使用者の節水意識等に伴い、営業収益が伸びないことから類似団体より高い数値となっている。今後は接続率向上に努めるほか、料金収入の改定を検討する段階にきている。</t>
    <rPh sb="147" eb="149">
      <t>ジンコウ</t>
    </rPh>
    <rPh sb="149" eb="151">
      <t>ゲンショウ</t>
    </rPh>
    <rPh sb="152" eb="155">
      <t>シヨウシャ</t>
    </rPh>
    <rPh sb="156" eb="158">
      <t>セッスイ</t>
    </rPh>
    <rPh sb="158" eb="160">
      <t>イシキ</t>
    </rPh>
    <rPh sb="160" eb="161">
      <t>トウ</t>
    </rPh>
    <rPh sb="162" eb="163">
      <t>トモナ</t>
    </rPh>
    <rPh sb="165" eb="167">
      <t>エイギョウ</t>
    </rPh>
    <rPh sb="167" eb="169">
      <t>シュウエキ</t>
    </rPh>
    <rPh sb="170" eb="171">
      <t>ノ</t>
    </rPh>
    <rPh sb="178" eb="180">
      <t>ルイジ</t>
    </rPh>
    <rPh sb="180" eb="182">
      <t>ダンタイ</t>
    </rPh>
    <rPh sb="184" eb="185">
      <t>タカ</t>
    </rPh>
    <rPh sb="186" eb="188">
      <t>スウチ</t>
    </rPh>
    <rPh sb="195" eb="197">
      <t>コンゴ</t>
    </rPh>
    <rPh sb="198" eb="200">
      <t>セツゾク</t>
    </rPh>
    <rPh sb="200" eb="201">
      <t>リツ</t>
    </rPh>
    <rPh sb="201" eb="203">
      <t>コウジョウ</t>
    </rPh>
    <rPh sb="204" eb="205">
      <t>ツト</t>
    </rPh>
    <rPh sb="210" eb="212">
      <t>リョウキン</t>
    </rPh>
    <rPh sb="212" eb="214">
      <t>シュウニュウ</t>
    </rPh>
    <rPh sb="215" eb="217">
      <t>カイテイ</t>
    </rPh>
    <rPh sb="218" eb="220">
      <t>ケントウ</t>
    </rPh>
    <rPh sb="222" eb="224">
      <t>ダンカイ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</si>
</sst>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8B-4B89-AD56-414448E1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0.08</c:v>
                </c:pt>
                <c:pt idx="1">
                  <c:v>0.26</c:v>
                </c:pt>
                <c:pt idx="2">
                  <c:v>0.13</c:v>
                </c:pt>
                <c:pt idx="3">
                  <c:v>0.13</c:v>
                </c:pt>
                <c:pt idx="4">
                  <c:v>0.09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8B-4B89-AD56-414448E1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38.520000000000003</c:v>
                </c:pt>
                <c:pt idx="1">
                  <c:v>40</c:v>
                </c:pt>
                <c:pt idx="2">
                  <c:v>39.630000000000003</c:v>
                </c:pt>
                <c:pt idx="3">
                  <c:v>38.15</c:v>
                </c:pt>
                <c:pt idx="4">
                  <c:v>42.59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BA-4CD1-B426-38D04E85A2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34.74</c:v>
                </c:pt>
                <c:pt idx="1">
                  <c:v>36.65</c:v>
                </c:pt>
                <c:pt idx="2">
                  <c:v>37.72</c:v>
                </c:pt>
                <c:pt idx="3">
                  <c:v>37.08</c:v>
                </c:pt>
                <c:pt idx="4">
                  <c:v>37.46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BA-4CD1-B426-38D04E85A2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61.34</c:v>
                </c:pt>
                <c:pt idx="1">
                  <c:v>61.72</c:v>
                </c:pt>
                <c:pt idx="2">
                  <c:v>61.41</c:v>
                </c:pt>
                <c:pt idx="3">
                  <c:v>62.54</c:v>
                </c:pt>
                <c:pt idx="4">
                  <c:v>66.349999999999994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8F-43B4-84E5-586902FF03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70.14</c:v>
                </c:pt>
                <c:pt idx="1">
                  <c:v>68.83</c:v>
                </c:pt>
                <c:pt idx="2">
                  <c:v>68.459999999999994</c:v>
                </c:pt>
                <c:pt idx="3">
                  <c:v>67.22</c:v>
                </c:pt>
                <c:pt idx="4">
                  <c:v>67.459999999999994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8F-43B4-84E5-586902FF03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69.400000000000006</c:v>
                </c:pt>
                <c:pt idx="1">
                  <c:v>73.760000000000005</c:v>
                </c:pt>
                <c:pt idx="2">
                  <c:v>99.4</c:v>
                </c:pt>
                <c:pt idx="3">
                  <c:v>116.04</c:v>
                </c:pt>
                <c:pt idx="4">
                  <c:v>106.68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2B-4E32-B9D9-E3E1BC394B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2B-4E32-B9D9-E3E1BC394B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B7-46EF-80FB-AEDFB63D5D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B7-46EF-80FB-AEDFB63D5D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B6-4D47-9CAA-938469DBDB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B6-4D47-9CAA-938469DBDB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0E-4AE1-AED8-8EE1559DD8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0E-4AE1-AED8-8EE1559DD8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42-47D0-986D-FBD0A70395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42-47D0-986D-FBD0A70395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3117.4</c:v>
                </c:pt>
                <c:pt idx="1">
                  <c:v>2619.09</c:v>
                </c:pt>
                <c:pt idx="2">
                  <c:v>3486.42</c:v>
                </c:pt>
                <c:pt idx="3">
                  <c:v>2909.99</c:v>
                </c:pt>
                <c:pt idx="4">
                  <c:v>2319.9699999999998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C6-4169-8074-9D04AB7B6A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1671.86</c:v>
                </c:pt>
                <c:pt idx="1">
                  <c:v>1673.47</c:v>
                </c:pt>
                <c:pt idx="2">
                  <c:v>1592.72</c:v>
                </c:pt>
                <c:pt idx="3">
                  <c:v>1223.96</c:v>
                </c:pt>
                <c:pt idx="4">
                  <c:v>1269.1500000000001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C6-4169-8074-9D04AB7B6A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18.03</c:v>
                </c:pt>
                <c:pt idx="1">
                  <c:v>21.45</c:v>
                </c:pt>
                <c:pt idx="2">
                  <c:v>66.62</c:v>
                </c:pt>
                <c:pt idx="3">
                  <c:v>79.430000000000007</c:v>
                </c:pt>
                <c:pt idx="4">
                  <c:v>81.819999999999993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29-4750-AC06-B01986FCA1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50.54</c:v>
                </c:pt>
                <c:pt idx="1">
                  <c:v>49.22</c:v>
                </c:pt>
                <c:pt idx="2">
                  <c:v>53.7</c:v>
                </c:pt>
                <c:pt idx="3">
                  <c:v>61.54</c:v>
                </c:pt>
                <c:pt idx="4">
                  <c:v>63.97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29-4750-AC06-B01986FCA1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1127.81</c:v>
                </c:pt>
                <c:pt idx="1">
                  <c:v>821.79</c:v>
                </c:pt>
                <c:pt idx="2">
                  <c:v>262.02999999999997</c:v>
                </c:pt>
                <c:pt idx="3">
                  <c:v>216.84</c:v>
                </c:pt>
                <c:pt idx="4">
                  <c:v>212.05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35-47AA-8D36-61B16E91C7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320.36</c:v>
                </c:pt>
                <c:pt idx="1">
                  <c:v>332.02</c:v>
                </c:pt>
                <c:pt idx="2">
                  <c:v>300.35000000000002</c:v>
                </c:pt>
                <c:pt idx="3">
                  <c:v>267.86</c:v>
                </c:pt>
                <c:pt idx="4">
                  <c:v>256.82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35-47AA-8D36-61B16E91C7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【1,209.40】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【219.46】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【74.48】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N1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3" t="str">
        <f>データ!H6</f>
        <v>島根県　西ノ島町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3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特定環境保全公共下水道</v>
      </c>
      <c r="Q8" s="48"/>
      <c r="R8" s="48"/>
      <c r="S8" s="48"/>
      <c r="T8" s="48"/>
      <c r="U8" s="48"/>
      <c r="V8" s="48"/>
      <c r="W8" s="48" t="str">
        <f>データ!L6</f>
        <v>D3</v>
      </c>
      <c r="X8" s="48"/>
      <c r="Y8" s="48"/>
      <c r="Z8" s="48"/>
      <c r="AA8" s="48"/>
      <c r="AB8" s="48"/>
      <c r="AC8" s="48"/>
      <c r="AD8" s="49" t="str">
        <f>データ!$M$6</f>
        <v>非設置</v>
      </c>
      <c r="AE8" s="49"/>
      <c r="AF8" s="49"/>
      <c r="AG8" s="49"/>
      <c r="AH8" s="49"/>
      <c r="AI8" s="49"/>
      <c r="AJ8" s="49"/>
      <c r="AK8" s="3"/>
      <c r="AL8" s="50">
        <f>データ!S6</f>
        <v>2850</v>
      </c>
      <c r="AM8" s="50"/>
      <c r="AN8" s="50"/>
      <c r="AO8" s="50"/>
      <c r="AP8" s="50"/>
      <c r="AQ8" s="50"/>
      <c r="AR8" s="50"/>
      <c r="AS8" s="50"/>
      <c r="AT8" s="45">
        <f>データ!T6</f>
        <v>55.96</v>
      </c>
      <c r="AU8" s="45"/>
      <c r="AV8" s="45"/>
      <c r="AW8" s="45"/>
      <c r="AX8" s="45"/>
      <c r="AY8" s="45"/>
      <c r="AZ8" s="45"/>
      <c r="BA8" s="45"/>
      <c r="BB8" s="45">
        <f>データ!U6</f>
        <v>50.93</v>
      </c>
      <c r="BC8" s="45"/>
      <c r="BD8" s="45"/>
      <c r="BE8" s="45"/>
      <c r="BF8" s="45"/>
      <c r="BG8" s="45"/>
      <c r="BH8" s="45"/>
      <c r="BI8" s="45"/>
      <c r="BJ8" s="3"/>
      <c r="BK8" s="3"/>
      <c r="BL8" s="46" t="s">
        <v>10</v>
      </c>
      <c r="BM8" s="47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3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3"/>
      <c r="BK9" s="3"/>
      <c r="BL9" s="51" t="s">
        <v>20</v>
      </c>
      <c r="BM9" s="52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22.29</v>
      </c>
      <c r="Q10" s="45"/>
      <c r="R10" s="45"/>
      <c r="S10" s="45"/>
      <c r="T10" s="45"/>
      <c r="U10" s="45"/>
      <c r="V10" s="45"/>
      <c r="W10" s="45">
        <f>データ!Q6</f>
        <v>100</v>
      </c>
      <c r="X10" s="45"/>
      <c r="Y10" s="45"/>
      <c r="Z10" s="45"/>
      <c r="AA10" s="45"/>
      <c r="AB10" s="45"/>
      <c r="AC10" s="45"/>
      <c r="AD10" s="50">
        <f>データ!R6</f>
        <v>3454</v>
      </c>
      <c r="AE10" s="50"/>
      <c r="AF10" s="50"/>
      <c r="AG10" s="50"/>
      <c r="AH10" s="50"/>
      <c r="AI10" s="50"/>
      <c r="AJ10" s="50"/>
      <c r="AK10" s="2"/>
      <c r="AL10" s="50">
        <f>データ!V6</f>
        <v>624</v>
      </c>
      <c r="AM10" s="50"/>
      <c r="AN10" s="50"/>
      <c r="AO10" s="50"/>
      <c r="AP10" s="50"/>
      <c r="AQ10" s="50"/>
      <c r="AR10" s="50"/>
      <c r="AS10" s="50"/>
      <c r="AT10" s="45">
        <f>データ!W6</f>
        <v>0.25</v>
      </c>
      <c r="AU10" s="45"/>
      <c r="AV10" s="45"/>
      <c r="AW10" s="45"/>
      <c r="AX10" s="45"/>
      <c r="AY10" s="45"/>
      <c r="AZ10" s="45"/>
      <c r="BA10" s="45"/>
      <c r="BB10" s="45">
        <f>データ!X6</f>
        <v>2496</v>
      </c>
      <c r="BC10" s="45"/>
      <c r="BD10" s="45"/>
      <c r="BE10" s="45"/>
      <c r="BF10" s="45"/>
      <c r="BG10" s="45"/>
      <c r="BH10" s="45"/>
      <c r="BI10" s="45"/>
      <c r="BJ10" s="2"/>
      <c r="BK10" s="2"/>
      <c r="BL10" s="74" t="s">
        <v>22</v>
      </c>
      <c r="BM10" s="75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6" t="s">
        <v>24</v>
      </c>
      <c r="BM11" s="76"/>
      <c r="BN11" s="76"/>
      <c r="BO11" s="76"/>
      <c r="BP11" s="76"/>
      <c r="BQ11" s="76"/>
      <c r="BR11" s="76"/>
      <c r="BS11" s="76"/>
      <c r="BT11" s="76"/>
      <c r="BU11" s="76"/>
      <c r="BV11" s="76"/>
      <c r="BW11" s="76"/>
      <c r="BX11" s="76"/>
      <c r="BY11" s="76"/>
      <c r="BZ11" s="7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7"/>
      <c r="BM13" s="77"/>
      <c r="BN13" s="77"/>
      <c r="BO13" s="77"/>
      <c r="BP13" s="77"/>
      <c r="BQ13" s="77"/>
      <c r="BR13" s="77"/>
      <c r="BS13" s="77"/>
      <c r="BT13" s="77"/>
      <c r="BU13" s="77"/>
      <c r="BV13" s="77"/>
      <c r="BW13" s="77"/>
      <c r="BX13" s="77"/>
      <c r="BY13" s="77"/>
      <c r="BZ13" s="77"/>
    </row>
    <row r="14" spans="1:78" ht="13.5" customHeight="1" x14ac:dyDescent="0.15">
      <c r="A14" s="2"/>
      <c r="B14" s="78" t="s">
        <v>25</v>
      </c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79"/>
      <c r="BC14" s="79"/>
      <c r="BD14" s="79"/>
      <c r="BE14" s="79"/>
      <c r="BF14" s="79"/>
      <c r="BG14" s="79"/>
      <c r="BH14" s="79"/>
      <c r="BI14" s="79"/>
      <c r="BJ14" s="80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8" t="s">
        <v>112</v>
      </c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70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8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70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8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70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8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70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8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70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8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70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8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70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8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70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8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70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8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70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8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70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8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70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8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70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8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70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8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70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8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70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8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70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8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70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68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70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68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70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8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70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8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70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8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70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8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70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8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70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8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70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8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70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8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70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1"/>
      <c r="BM44" s="72"/>
      <c r="BN44" s="72"/>
      <c r="BO44" s="72"/>
      <c r="BP44" s="72"/>
      <c r="BQ44" s="72"/>
      <c r="BR44" s="72"/>
      <c r="BS44" s="72"/>
      <c r="BT44" s="72"/>
      <c r="BU44" s="72"/>
      <c r="BV44" s="72"/>
      <c r="BW44" s="72"/>
      <c r="BX44" s="72"/>
      <c r="BY44" s="72"/>
      <c r="BZ44" s="73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27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3" t="s">
        <v>111</v>
      </c>
      <c r="BM47" s="54"/>
      <c r="BN47" s="54"/>
      <c r="BO47" s="54"/>
      <c r="BP47" s="54"/>
      <c r="BQ47" s="54"/>
      <c r="BR47" s="54"/>
      <c r="BS47" s="54"/>
      <c r="BT47" s="54"/>
      <c r="BU47" s="54"/>
      <c r="BV47" s="54"/>
      <c r="BW47" s="54"/>
      <c r="BX47" s="54"/>
      <c r="BY47" s="54"/>
      <c r="BZ47" s="5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3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5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3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3"/>
      <c r="BM50" s="54"/>
      <c r="BN50" s="54"/>
      <c r="BO50" s="54"/>
      <c r="BP50" s="54"/>
      <c r="BQ50" s="54"/>
      <c r="BR50" s="54"/>
      <c r="BS50" s="54"/>
      <c r="BT50" s="54"/>
      <c r="BU50" s="54"/>
      <c r="BV50" s="54"/>
      <c r="BW50" s="54"/>
      <c r="BX50" s="54"/>
      <c r="BY50" s="54"/>
      <c r="BZ50" s="5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3"/>
      <c r="BM51" s="54"/>
      <c r="BN51" s="54"/>
      <c r="BO51" s="54"/>
      <c r="BP51" s="54"/>
      <c r="BQ51" s="54"/>
      <c r="BR51" s="54"/>
      <c r="BS51" s="54"/>
      <c r="BT51" s="54"/>
      <c r="BU51" s="54"/>
      <c r="BV51" s="54"/>
      <c r="BW51" s="54"/>
      <c r="BX51" s="54"/>
      <c r="BY51" s="54"/>
      <c r="BZ51" s="5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3"/>
      <c r="BM52" s="54"/>
      <c r="BN52" s="54"/>
      <c r="BO52" s="54"/>
      <c r="BP52" s="54"/>
      <c r="BQ52" s="54"/>
      <c r="BR52" s="54"/>
      <c r="BS52" s="54"/>
      <c r="BT52" s="54"/>
      <c r="BU52" s="54"/>
      <c r="BV52" s="54"/>
      <c r="BW52" s="54"/>
      <c r="BX52" s="54"/>
      <c r="BY52" s="54"/>
      <c r="BZ52" s="5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3"/>
      <c r="BM53" s="54"/>
      <c r="BN53" s="54"/>
      <c r="BO53" s="54"/>
      <c r="BP53" s="54"/>
      <c r="BQ53" s="54"/>
      <c r="BR53" s="54"/>
      <c r="BS53" s="54"/>
      <c r="BT53" s="54"/>
      <c r="BU53" s="54"/>
      <c r="BV53" s="54"/>
      <c r="BW53" s="54"/>
      <c r="BX53" s="54"/>
      <c r="BY53" s="54"/>
      <c r="BZ53" s="5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3"/>
      <c r="BM54" s="54"/>
      <c r="BN54" s="54"/>
      <c r="BO54" s="54"/>
      <c r="BP54" s="54"/>
      <c r="BQ54" s="54"/>
      <c r="BR54" s="54"/>
      <c r="BS54" s="54"/>
      <c r="BT54" s="54"/>
      <c r="BU54" s="54"/>
      <c r="BV54" s="54"/>
      <c r="BW54" s="54"/>
      <c r="BX54" s="54"/>
      <c r="BY54" s="54"/>
      <c r="BZ54" s="5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3"/>
      <c r="BM55" s="54"/>
      <c r="BN55" s="54"/>
      <c r="BO55" s="54"/>
      <c r="BP55" s="54"/>
      <c r="BQ55" s="54"/>
      <c r="BR55" s="54"/>
      <c r="BS55" s="54"/>
      <c r="BT55" s="54"/>
      <c r="BU55" s="54"/>
      <c r="BV55" s="54"/>
      <c r="BW55" s="54"/>
      <c r="BX55" s="54"/>
      <c r="BY55" s="54"/>
      <c r="BZ55" s="5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3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  <c r="BX56" s="54"/>
      <c r="BY56" s="54"/>
      <c r="BZ56" s="5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3"/>
      <c r="BM57" s="54"/>
      <c r="BN57" s="54"/>
      <c r="BO57" s="54"/>
      <c r="BP57" s="54"/>
      <c r="BQ57" s="54"/>
      <c r="BR57" s="54"/>
      <c r="BS57" s="54"/>
      <c r="BT57" s="54"/>
      <c r="BU57" s="54"/>
      <c r="BV57" s="54"/>
      <c r="BW57" s="54"/>
      <c r="BX57" s="54"/>
      <c r="BY57" s="54"/>
      <c r="BZ57" s="5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3"/>
      <c r="BM58" s="54"/>
      <c r="BN58" s="54"/>
      <c r="BO58" s="54"/>
      <c r="BP58" s="54"/>
      <c r="BQ58" s="54"/>
      <c r="BR58" s="54"/>
      <c r="BS58" s="54"/>
      <c r="BT58" s="54"/>
      <c r="BU58" s="54"/>
      <c r="BV58" s="54"/>
      <c r="BW58" s="54"/>
      <c r="BX58" s="54"/>
      <c r="BY58" s="54"/>
      <c r="BZ58" s="5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3"/>
      <c r="BM59" s="54"/>
      <c r="BN59" s="54"/>
      <c r="BO59" s="54"/>
      <c r="BP59" s="54"/>
      <c r="BQ59" s="54"/>
      <c r="BR59" s="54"/>
      <c r="BS59" s="54"/>
      <c r="BT59" s="54"/>
      <c r="BU59" s="54"/>
      <c r="BV59" s="54"/>
      <c r="BW59" s="54"/>
      <c r="BX59" s="54"/>
      <c r="BY59" s="54"/>
      <c r="BZ59" s="55"/>
    </row>
    <row r="60" spans="1:78" ht="13.5" customHeight="1" x14ac:dyDescent="0.15">
      <c r="A60" s="2"/>
      <c r="B60" s="59" t="s">
        <v>28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53"/>
      <c r="BM60" s="54"/>
      <c r="BN60" s="54"/>
      <c r="BO60" s="54"/>
      <c r="BP60" s="54"/>
      <c r="BQ60" s="54"/>
      <c r="BR60" s="54"/>
      <c r="BS60" s="54"/>
      <c r="BT60" s="54"/>
      <c r="BU60" s="54"/>
      <c r="BV60" s="54"/>
      <c r="BW60" s="54"/>
      <c r="BX60" s="54"/>
      <c r="BY60" s="54"/>
      <c r="BZ60" s="55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53"/>
      <c r="BM61" s="54"/>
      <c r="BN61" s="54"/>
      <c r="BO61" s="54"/>
      <c r="BP61" s="54"/>
      <c r="BQ61" s="54"/>
      <c r="BR61" s="54"/>
      <c r="BS61" s="54"/>
      <c r="BT61" s="54"/>
      <c r="BU61" s="54"/>
      <c r="BV61" s="54"/>
      <c r="BW61" s="54"/>
      <c r="BX61" s="54"/>
      <c r="BY61" s="54"/>
      <c r="BZ61" s="5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3"/>
      <c r="BM62" s="54"/>
      <c r="BN62" s="54"/>
      <c r="BO62" s="54"/>
      <c r="BP62" s="54"/>
      <c r="BQ62" s="54"/>
      <c r="BR62" s="54"/>
      <c r="BS62" s="54"/>
      <c r="BT62" s="54"/>
      <c r="BU62" s="54"/>
      <c r="BV62" s="54"/>
      <c r="BW62" s="54"/>
      <c r="BX62" s="54"/>
      <c r="BY62" s="54"/>
      <c r="BZ62" s="5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6"/>
      <c r="BM63" s="57"/>
      <c r="BN63" s="57"/>
      <c r="BO63" s="57"/>
      <c r="BP63" s="57"/>
      <c r="BQ63" s="57"/>
      <c r="BR63" s="57"/>
      <c r="BS63" s="57"/>
      <c r="BT63" s="57"/>
      <c r="BU63" s="57"/>
      <c r="BV63" s="57"/>
      <c r="BW63" s="57"/>
      <c r="BX63" s="57"/>
      <c r="BY63" s="57"/>
      <c r="BZ63" s="5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29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8" t="s">
        <v>110</v>
      </c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70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8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70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8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70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8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70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8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70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8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70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8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70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8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70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8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70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8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70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8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70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8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  <c r="BY77" s="69"/>
      <c r="BZ77" s="70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8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  <c r="BY78" s="69"/>
      <c r="BZ78" s="70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68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70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68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  <c r="BX80" s="69"/>
      <c r="BY80" s="69"/>
      <c r="BZ80" s="70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68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70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1"/>
      <c r="BM82" s="72"/>
      <c r="BN82" s="72"/>
      <c r="BO82" s="72"/>
      <c r="BP82" s="72"/>
      <c r="BQ82" s="72"/>
      <c r="BR82" s="72"/>
      <c r="BS82" s="72"/>
      <c r="BT82" s="72"/>
      <c r="BU82" s="72"/>
      <c r="BV82" s="72"/>
      <c r="BW82" s="72"/>
      <c r="BX82" s="72"/>
      <c r="BY82" s="72"/>
      <c r="BZ82" s="73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【1,209.40】</v>
      </c>
      <c r="I86" s="26" t="str">
        <f>データ!CA6</f>
        <v>【74.48】</v>
      </c>
      <c r="J86" s="26" t="str">
        <f>データ!CL6</f>
        <v>【219.46】</v>
      </c>
      <c r="K86" s="26" t="str">
        <f>データ!CW6</f>
        <v>【42.82】</v>
      </c>
      <c r="L86" s="26" t="str">
        <f>データ!DH6</f>
        <v>【83.36】</v>
      </c>
      <c r="M86" s="26" t="s">
        <v>44</v>
      </c>
      <c r="N86" s="26" t="s">
        <v>44</v>
      </c>
      <c r="O86" s="26" t="str">
        <f>データ!EO6</f>
        <v>【0.12】</v>
      </c>
    </row>
  </sheetData>
  <sheetProtection algorithmName="SHA-512" hashValue="eyZciXyaUxAyc7d3rIT59Ut11dC/lnrj0g1h+1UhrVMBIDuMX09T+zGN2l27qX+d8a83VtiB57hfdT82/E3NxA==" saltValue="ZT8oUwcrpU6wgxER9isfAw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82" t="s">
        <v>54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4"/>
      <c r="Y3" s="88" t="s">
        <v>55</v>
      </c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 t="s">
        <v>28</v>
      </c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</row>
    <row r="4" spans="1:145" x14ac:dyDescent="0.15">
      <c r="A4" s="28" t="s">
        <v>56</v>
      </c>
      <c r="B4" s="30"/>
      <c r="C4" s="30"/>
      <c r="D4" s="30"/>
      <c r="E4" s="30"/>
      <c r="F4" s="30"/>
      <c r="G4" s="30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7"/>
      <c r="Y4" s="81" t="s">
        <v>57</v>
      </c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 t="s">
        <v>58</v>
      </c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 t="s">
        <v>59</v>
      </c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 t="s">
        <v>60</v>
      </c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 t="s">
        <v>61</v>
      </c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 t="s">
        <v>62</v>
      </c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 t="s">
        <v>63</v>
      </c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 t="s">
        <v>64</v>
      </c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 t="s">
        <v>65</v>
      </c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 t="s">
        <v>66</v>
      </c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 t="s">
        <v>67</v>
      </c>
      <c r="EF4" s="81"/>
      <c r="EG4" s="81"/>
      <c r="EH4" s="81"/>
      <c r="EI4" s="81"/>
      <c r="EJ4" s="81"/>
      <c r="EK4" s="81"/>
      <c r="EL4" s="81"/>
      <c r="EM4" s="81"/>
      <c r="EN4" s="81"/>
      <c r="EO4" s="81"/>
    </row>
    <row r="5" spans="1:145" x14ac:dyDescent="0.15">
      <c r="A5" s="28" t="s">
        <v>68</v>
      </c>
      <c r="B5" s="31"/>
      <c r="C5" s="31"/>
      <c r="D5" s="31"/>
      <c r="E5" s="31"/>
      <c r="F5" s="31"/>
      <c r="G5" s="31"/>
      <c r="H5" s="32" t="s">
        <v>69</v>
      </c>
      <c r="I5" s="32" t="s">
        <v>70</v>
      </c>
      <c r="J5" s="32" t="s">
        <v>71</v>
      </c>
      <c r="K5" s="32" t="s">
        <v>72</v>
      </c>
      <c r="L5" s="32" t="s">
        <v>73</v>
      </c>
      <c r="M5" s="32" t="s">
        <v>5</v>
      </c>
      <c r="N5" s="32" t="s">
        <v>74</v>
      </c>
      <c r="O5" s="32" t="s">
        <v>75</v>
      </c>
      <c r="P5" s="32" t="s">
        <v>76</v>
      </c>
      <c r="Q5" s="32" t="s">
        <v>77</v>
      </c>
      <c r="R5" s="32" t="s">
        <v>78</v>
      </c>
      <c r="S5" s="32" t="s">
        <v>79</v>
      </c>
      <c r="T5" s="32" t="s">
        <v>80</v>
      </c>
      <c r="U5" s="32" t="s">
        <v>81</v>
      </c>
      <c r="V5" s="32" t="s">
        <v>82</v>
      </c>
      <c r="W5" s="32" t="s">
        <v>83</v>
      </c>
      <c r="X5" s="32" t="s">
        <v>84</v>
      </c>
      <c r="Y5" s="32" t="s">
        <v>85</v>
      </c>
      <c r="Z5" s="32" t="s">
        <v>86</v>
      </c>
      <c r="AA5" s="32" t="s">
        <v>87</v>
      </c>
      <c r="AB5" s="32" t="s">
        <v>88</v>
      </c>
      <c r="AC5" s="32" t="s">
        <v>89</v>
      </c>
      <c r="AD5" s="32" t="s">
        <v>90</v>
      </c>
      <c r="AE5" s="32" t="s">
        <v>91</v>
      </c>
      <c r="AF5" s="32" t="s">
        <v>92</v>
      </c>
      <c r="AG5" s="32" t="s">
        <v>93</v>
      </c>
      <c r="AH5" s="32" t="s">
        <v>94</v>
      </c>
      <c r="AI5" s="32" t="s">
        <v>31</v>
      </c>
      <c r="AJ5" s="32" t="s">
        <v>85</v>
      </c>
      <c r="AK5" s="32" t="s">
        <v>86</v>
      </c>
      <c r="AL5" s="32" t="s">
        <v>87</v>
      </c>
      <c r="AM5" s="32" t="s">
        <v>88</v>
      </c>
      <c r="AN5" s="32" t="s">
        <v>89</v>
      </c>
      <c r="AO5" s="32" t="s">
        <v>90</v>
      </c>
      <c r="AP5" s="32" t="s">
        <v>91</v>
      </c>
      <c r="AQ5" s="32" t="s">
        <v>92</v>
      </c>
      <c r="AR5" s="32" t="s">
        <v>93</v>
      </c>
      <c r="AS5" s="32" t="s">
        <v>94</v>
      </c>
      <c r="AT5" s="32" t="s">
        <v>95</v>
      </c>
      <c r="AU5" s="32" t="s">
        <v>85</v>
      </c>
      <c r="AV5" s="32" t="s">
        <v>86</v>
      </c>
      <c r="AW5" s="32" t="s">
        <v>87</v>
      </c>
      <c r="AX5" s="32" t="s">
        <v>88</v>
      </c>
      <c r="AY5" s="32" t="s">
        <v>89</v>
      </c>
      <c r="AZ5" s="32" t="s">
        <v>90</v>
      </c>
      <c r="BA5" s="32" t="s">
        <v>91</v>
      </c>
      <c r="BB5" s="32" t="s">
        <v>92</v>
      </c>
      <c r="BC5" s="32" t="s">
        <v>93</v>
      </c>
      <c r="BD5" s="32" t="s">
        <v>94</v>
      </c>
      <c r="BE5" s="32" t="s">
        <v>95</v>
      </c>
      <c r="BF5" s="32" t="s">
        <v>85</v>
      </c>
      <c r="BG5" s="32" t="s">
        <v>86</v>
      </c>
      <c r="BH5" s="32" t="s">
        <v>87</v>
      </c>
      <c r="BI5" s="32" t="s">
        <v>88</v>
      </c>
      <c r="BJ5" s="32" t="s">
        <v>89</v>
      </c>
      <c r="BK5" s="32" t="s">
        <v>90</v>
      </c>
      <c r="BL5" s="32" t="s">
        <v>91</v>
      </c>
      <c r="BM5" s="32" t="s">
        <v>92</v>
      </c>
      <c r="BN5" s="32" t="s">
        <v>93</v>
      </c>
      <c r="BO5" s="32" t="s">
        <v>94</v>
      </c>
      <c r="BP5" s="32" t="s">
        <v>95</v>
      </c>
      <c r="BQ5" s="32" t="s">
        <v>85</v>
      </c>
      <c r="BR5" s="32" t="s">
        <v>86</v>
      </c>
      <c r="BS5" s="32" t="s">
        <v>87</v>
      </c>
      <c r="BT5" s="32" t="s">
        <v>88</v>
      </c>
      <c r="BU5" s="32" t="s">
        <v>89</v>
      </c>
      <c r="BV5" s="32" t="s">
        <v>90</v>
      </c>
      <c r="BW5" s="32" t="s">
        <v>91</v>
      </c>
      <c r="BX5" s="32" t="s">
        <v>92</v>
      </c>
      <c r="BY5" s="32" t="s">
        <v>93</v>
      </c>
      <c r="BZ5" s="32" t="s">
        <v>94</v>
      </c>
      <c r="CA5" s="32" t="s">
        <v>95</v>
      </c>
      <c r="CB5" s="32" t="s">
        <v>85</v>
      </c>
      <c r="CC5" s="32" t="s">
        <v>86</v>
      </c>
      <c r="CD5" s="32" t="s">
        <v>87</v>
      </c>
      <c r="CE5" s="32" t="s">
        <v>88</v>
      </c>
      <c r="CF5" s="32" t="s">
        <v>89</v>
      </c>
      <c r="CG5" s="32" t="s">
        <v>90</v>
      </c>
      <c r="CH5" s="32" t="s">
        <v>91</v>
      </c>
      <c r="CI5" s="32" t="s">
        <v>92</v>
      </c>
      <c r="CJ5" s="32" t="s">
        <v>93</v>
      </c>
      <c r="CK5" s="32" t="s">
        <v>94</v>
      </c>
      <c r="CL5" s="32" t="s">
        <v>95</v>
      </c>
      <c r="CM5" s="32" t="s">
        <v>85</v>
      </c>
      <c r="CN5" s="32" t="s">
        <v>86</v>
      </c>
      <c r="CO5" s="32" t="s">
        <v>87</v>
      </c>
      <c r="CP5" s="32" t="s">
        <v>88</v>
      </c>
      <c r="CQ5" s="32" t="s">
        <v>89</v>
      </c>
      <c r="CR5" s="32" t="s">
        <v>90</v>
      </c>
      <c r="CS5" s="32" t="s">
        <v>91</v>
      </c>
      <c r="CT5" s="32" t="s">
        <v>92</v>
      </c>
      <c r="CU5" s="32" t="s">
        <v>93</v>
      </c>
      <c r="CV5" s="32" t="s">
        <v>94</v>
      </c>
      <c r="CW5" s="32" t="s">
        <v>95</v>
      </c>
      <c r="CX5" s="32" t="s">
        <v>85</v>
      </c>
      <c r="CY5" s="32" t="s">
        <v>86</v>
      </c>
      <c r="CZ5" s="32" t="s">
        <v>87</v>
      </c>
      <c r="DA5" s="32" t="s">
        <v>88</v>
      </c>
      <c r="DB5" s="32" t="s">
        <v>89</v>
      </c>
      <c r="DC5" s="32" t="s">
        <v>90</v>
      </c>
      <c r="DD5" s="32" t="s">
        <v>91</v>
      </c>
      <c r="DE5" s="32" t="s">
        <v>92</v>
      </c>
      <c r="DF5" s="32" t="s">
        <v>93</v>
      </c>
      <c r="DG5" s="32" t="s">
        <v>94</v>
      </c>
      <c r="DH5" s="32" t="s">
        <v>95</v>
      </c>
      <c r="DI5" s="32" t="s">
        <v>85</v>
      </c>
      <c r="DJ5" s="32" t="s">
        <v>86</v>
      </c>
      <c r="DK5" s="32" t="s">
        <v>87</v>
      </c>
      <c r="DL5" s="32" t="s">
        <v>88</v>
      </c>
      <c r="DM5" s="32" t="s">
        <v>89</v>
      </c>
      <c r="DN5" s="32" t="s">
        <v>90</v>
      </c>
      <c r="DO5" s="32" t="s">
        <v>91</v>
      </c>
      <c r="DP5" s="32" t="s">
        <v>92</v>
      </c>
      <c r="DQ5" s="32" t="s">
        <v>93</v>
      </c>
      <c r="DR5" s="32" t="s">
        <v>94</v>
      </c>
      <c r="DS5" s="32" t="s">
        <v>95</v>
      </c>
      <c r="DT5" s="32" t="s">
        <v>85</v>
      </c>
      <c r="DU5" s="32" t="s">
        <v>86</v>
      </c>
      <c r="DV5" s="32" t="s">
        <v>87</v>
      </c>
      <c r="DW5" s="32" t="s">
        <v>88</v>
      </c>
      <c r="DX5" s="32" t="s">
        <v>89</v>
      </c>
      <c r="DY5" s="32" t="s">
        <v>90</v>
      </c>
      <c r="DZ5" s="32" t="s">
        <v>91</v>
      </c>
      <c r="EA5" s="32" t="s">
        <v>92</v>
      </c>
      <c r="EB5" s="32" t="s">
        <v>93</v>
      </c>
      <c r="EC5" s="32" t="s">
        <v>94</v>
      </c>
      <c r="ED5" s="32" t="s">
        <v>95</v>
      </c>
      <c r="EE5" s="32" t="s">
        <v>85</v>
      </c>
      <c r="EF5" s="32" t="s">
        <v>86</v>
      </c>
      <c r="EG5" s="32" t="s">
        <v>87</v>
      </c>
      <c r="EH5" s="32" t="s">
        <v>88</v>
      </c>
      <c r="EI5" s="32" t="s">
        <v>89</v>
      </c>
      <c r="EJ5" s="32" t="s">
        <v>90</v>
      </c>
      <c r="EK5" s="32" t="s">
        <v>91</v>
      </c>
      <c r="EL5" s="32" t="s">
        <v>92</v>
      </c>
      <c r="EM5" s="32" t="s">
        <v>93</v>
      </c>
      <c r="EN5" s="32" t="s">
        <v>94</v>
      </c>
      <c r="EO5" s="32" t="s">
        <v>95</v>
      </c>
    </row>
    <row r="6" spans="1:145" s="36" customFormat="1" x14ac:dyDescent="0.15">
      <c r="A6" s="28" t="s">
        <v>96</v>
      </c>
      <c r="B6" s="33">
        <f>B7</f>
        <v>2018</v>
      </c>
      <c r="C6" s="33">
        <f t="shared" ref="C6:X6" si="3">C7</f>
        <v>325261</v>
      </c>
      <c r="D6" s="33">
        <f t="shared" si="3"/>
        <v>47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島根県　西ノ島町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D3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22.29</v>
      </c>
      <c r="Q6" s="34">
        <f t="shared" si="3"/>
        <v>100</v>
      </c>
      <c r="R6" s="34">
        <f t="shared" si="3"/>
        <v>3454</v>
      </c>
      <c r="S6" s="34">
        <f t="shared" si="3"/>
        <v>2850</v>
      </c>
      <c r="T6" s="34">
        <f t="shared" si="3"/>
        <v>55.96</v>
      </c>
      <c r="U6" s="34">
        <f t="shared" si="3"/>
        <v>50.93</v>
      </c>
      <c r="V6" s="34">
        <f t="shared" si="3"/>
        <v>624</v>
      </c>
      <c r="W6" s="34">
        <f t="shared" si="3"/>
        <v>0.25</v>
      </c>
      <c r="X6" s="34">
        <f t="shared" si="3"/>
        <v>2496</v>
      </c>
      <c r="Y6" s="35">
        <f>IF(Y7="",NA(),Y7)</f>
        <v>69.400000000000006</v>
      </c>
      <c r="Z6" s="35">
        <f t="shared" ref="Z6:AH6" si="4">IF(Z7="",NA(),Z7)</f>
        <v>73.760000000000005</v>
      </c>
      <c r="AA6" s="35">
        <f t="shared" si="4"/>
        <v>99.4</v>
      </c>
      <c r="AB6" s="35">
        <f t="shared" si="4"/>
        <v>116.04</v>
      </c>
      <c r="AC6" s="35">
        <f t="shared" si="4"/>
        <v>106.68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3117.4</v>
      </c>
      <c r="BG6" s="35">
        <f t="shared" ref="BG6:BO6" si="7">IF(BG7="",NA(),BG7)</f>
        <v>2619.09</v>
      </c>
      <c r="BH6" s="35">
        <f t="shared" si="7"/>
        <v>3486.42</v>
      </c>
      <c r="BI6" s="35">
        <f t="shared" si="7"/>
        <v>2909.99</v>
      </c>
      <c r="BJ6" s="35">
        <f t="shared" si="7"/>
        <v>2319.9699999999998</v>
      </c>
      <c r="BK6" s="35">
        <f t="shared" si="7"/>
        <v>1671.86</v>
      </c>
      <c r="BL6" s="35">
        <f t="shared" si="7"/>
        <v>1673.47</v>
      </c>
      <c r="BM6" s="35">
        <f t="shared" si="7"/>
        <v>1592.72</v>
      </c>
      <c r="BN6" s="35">
        <f t="shared" si="7"/>
        <v>1223.96</v>
      </c>
      <c r="BO6" s="35">
        <f t="shared" si="7"/>
        <v>1269.1500000000001</v>
      </c>
      <c r="BP6" s="34" t="str">
        <f>IF(BP7="","",IF(BP7="-","【-】","【"&amp;SUBSTITUTE(TEXT(BP7,"#,##0.00"),"-","△")&amp;"】"))</f>
        <v>【1,209.40】</v>
      </c>
      <c r="BQ6" s="35">
        <f>IF(BQ7="",NA(),BQ7)</f>
        <v>18.03</v>
      </c>
      <c r="BR6" s="35">
        <f t="shared" ref="BR6:BZ6" si="8">IF(BR7="",NA(),BR7)</f>
        <v>21.45</v>
      </c>
      <c r="BS6" s="35">
        <f t="shared" si="8"/>
        <v>66.62</v>
      </c>
      <c r="BT6" s="35">
        <f t="shared" si="8"/>
        <v>79.430000000000007</v>
      </c>
      <c r="BU6" s="35">
        <f t="shared" si="8"/>
        <v>81.819999999999993</v>
      </c>
      <c r="BV6" s="35">
        <f t="shared" si="8"/>
        <v>50.54</v>
      </c>
      <c r="BW6" s="35">
        <f t="shared" si="8"/>
        <v>49.22</v>
      </c>
      <c r="BX6" s="35">
        <f t="shared" si="8"/>
        <v>53.7</v>
      </c>
      <c r="BY6" s="35">
        <f t="shared" si="8"/>
        <v>61.54</v>
      </c>
      <c r="BZ6" s="35">
        <f t="shared" si="8"/>
        <v>63.97</v>
      </c>
      <c r="CA6" s="34" t="str">
        <f>IF(CA7="","",IF(CA7="-","【-】","【"&amp;SUBSTITUTE(TEXT(CA7,"#,##0.00"),"-","△")&amp;"】"))</f>
        <v>【74.48】</v>
      </c>
      <c r="CB6" s="35">
        <f>IF(CB7="",NA(),CB7)</f>
        <v>1127.81</v>
      </c>
      <c r="CC6" s="35">
        <f t="shared" ref="CC6:CK6" si="9">IF(CC7="",NA(),CC7)</f>
        <v>821.79</v>
      </c>
      <c r="CD6" s="35">
        <f t="shared" si="9"/>
        <v>262.02999999999997</v>
      </c>
      <c r="CE6" s="35">
        <f t="shared" si="9"/>
        <v>216.84</v>
      </c>
      <c r="CF6" s="35">
        <f t="shared" si="9"/>
        <v>212.05</v>
      </c>
      <c r="CG6" s="35">
        <f t="shared" si="9"/>
        <v>320.36</v>
      </c>
      <c r="CH6" s="35">
        <f t="shared" si="9"/>
        <v>332.02</v>
      </c>
      <c r="CI6" s="35">
        <f t="shared" si="9"/>
        <v>300.35000000000002</v>
      </c>
      <c r="CJ6" s="35">
        <f t="shared" si="9"/>
        <v>267.86</v>
      </c>
      <c r="CK6" s="35">
        <f t="shared" si="9"/>
        <v>256.82</v>
      </c>
      <c r="CL6" s="34" t="str">
        <f>IF(CL7="","",IF(CL7="-","【-】","【"&amp;SUBSTITUTE(TEXT(CL7,"#,##0.00"),"-","△")&amp;"】"))</f>
        <v>【219.46】</v>
      </c>
      <c r="CM6" s="35">
        <f>IF(CM7="",NA(),CM7)</f>
        <v>38.520000000000003</v>
      </c>
      <c r="CN6" s="35">
        <f t="shared" ref="CN6:CV6" si="10">IF(CN7="",NA(),CN7)</f>
        <v>40</v>
      </c>
      <c r="CO6" s="35">
        <f t="shared" si="10"/>
        <v>39.630000000000003</v>
      </c>
      <c r="CP6" s="35">
        <f t="shared" si="10"/>
        <v>38.15</v>
      </c>
      <c r="CQ6" s="35">
        <f t="shared" si="10"/>
        <v>42.59</v>
      </c>
      <c r="CR6" s="35">
        <f t="shared" si="10"/>
        <v>34.74</v>
      </c>
      <c r="CS6" s="35">
        <f t="shared" si="10"/>
        <v>36.65</v>
      </c>
      <c r="CT6" s="35">
        <f t="shared" si="10"/>
        <v>37.72</v>
      </c>
      <c r="CU6" s="35">
        <f t="shared" si="10"/>
        <v>37.08</v>
      </c>
      <c r="CV6" s="35">
        <f t="shared" si="10"/>
        <v>37.46</v>
      </c>
      <c r="CW6" s="34" t="str">
        <f>IF(CW7="","",IF(CW7="-","【-】","【"&amp;SUBSTITUTE(TEXT(CW7,"#,##0.00"),"-","△")&amp;"】"))</f>
        <v>【42.82】</v>
      </c>
      <c r="CX6" s="35">
        <f>IF(CX7="",NA(),CX7)</f>
        <v>61.34</v>
      </c>
      <c r="CY6" s="35">
        <f t="shared" ref="CY6:DG6" si="11">IF(CY7="",NA(),CY7)</f>
        <v>61.72</v>
      </c>
      <c r="CZ6" s="35">
        <f t="shared" si="11"/>
        <v>61.41</v>
      </c>
      <c r="DA6" s="35">
        <f t="shared" si="11"/>
        <v>62.54</v>
      </c>
      <c r="DB6" s="35">
        <f t="shared" si="11"/>
        <v>66.349999999999994</v>
      </c>
      <c r="DC6" s="35">
        <f t="shared" si="11"/>
        <v>70.14</v>
      </c>
      <c r="DD6" s="35">
        <f t="shared" si="11"/>
        <v>68.83</v>
      </c>
      <c r="DE6" s="35">
        <f t="shared" si="11"/>
        <v>68.459999999999994</v>
      </c>
      <c r="DF6" s="35">
        <f t="shared" si="11"/>
        <v>67.22</v>
      </c>
      <c r="DG6" s="35">
        <f t="shared" si="11"/>
        <v>67.459999999999994</v>
      </c>
      <c r="DH6" s="34" t="str">
        <f>IF(DH7="","",IF(DH7="-","【-】","【"&amp;SUBSTITUTE(TEXT(DH7,"#,##0.00"),"-","△")&amp;"】"))</f>
        <v>【83.36】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0.08</v>
      </c>
      <c r="EK6" s="35">
        <f t="shared" si="14"/>
        <v>0.26</v>
      </c>
      <c r="EL6" s="35">
        <f t="shared" si="14"/>
        <v>0.13</v>
      </c>
      <c r="EM6" s="35">
        <f t="shared" si="14"/>
        <v>0.13</v>
      </c>
      <c r="EN6" s="35">
        <f t="shared" si="14"/>
        <v>0.09</v>
      </c>
      <c r="EO6" s="34" t="str">
        <f>IF(EO7="","",IF(EO7="-","【-】","【"&amp;SUBSTITUTE(TEXT(EO7,"#,##0.00"),"-","△")&amp;"】"))</f>
        <v>【0.12】</v>
      </c>
    </row>
    <row r="7" spans="1:145" s="36" customFormat="1" x14ac:dyDescent="0.15">
      <c r="A7" s="28"/>
      <c r="B7" s="37">
        <v>2018</v>
      </c>
      <c r="C7" s="37">
        <v>325261</v>
      </c>
      <c r="D7" s="37">
        <v>47</v>
      </c>
      <c r="E7" s="37">
        <v>17</v>
      </c>
      <c r="F7" s="37">
        <v>4</v>
      </c>
      <c r="G7" s="37">
        <v>0</v>
      </c>
      <c r="H7" s="37" t="s">
        <v>97</v>
      </c>
      <c r="I7" s="37" t="s">
        <v>98</v>
      </c>
      <c r="J7" s="37" t="s">
        <v>99</v>
      </c>
      <c r="K7" s="37" t="s">
        <v>100</v>
      </c>
      <c r="L7" s="37" t="s">
        <v>101</v>
      </c>
      <c r="M7" s="37" t="s">
        <v>102</v>
      </c>
      <c r="N7" s="38" t="s">
        <v>103</v>
      </c>
      <c r="O7" s="38" t="s">
        <v>104</v>
      </c>
      <c r="P7" s="38">
        <v>22.29</v>
      </c>
      <c r="Q7" s="38">
        <v>100</v>
      </c>
      <c r="R7" s="38">
        <v>3454</v>
      </c>
      <c r="S7" s="38">
        <v>2850</v>
      </c>
      <c r="T7" s="38">
        <v>55.96</v>
      </c>
      <c r="U7" s="38">
        <v>50.93</v>
      </c>
      <c r="V7" s="38">
        <v>624</v>
      </c>
      <c r="W7" s="38">
        <v>0.25</v>
      </c>
      <c r="X7" s="38">
        <v>2496</v>
      </c>
      <c r="Y7" s="38">
        <v>69.400000000000006</v>
      </c>
      <c r="Z7" s="38">
        <v>73.760000000000005</v>
      </c>
      <c r="AA7" s="38">
        <v>99.4</v>
      </c>
      <c r="AB7" s="38">
        <v>116.04</v>
      </c>
      <c r="AC7" s="38">
        <v>106.68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3117.4</v>
      </c>
      <c r="BG7" s="38">
        <v>2619.09</v>
      </c>
      <c r="BH7" s="38">
        <v>3486.42</v>
      </c>
      <c r="BI7" s="38">
        <v>2909.99</v>
      </c>
      <c r="BJ7" s="38">
        <v>2319.9699999999998</v>
      </c>
      <c r="BK7" s="38">
        <v>1671.86</v>
      </c>
      <c r="BL7" s="38">
        <v>1673.47</v>
      </c>
      <c r="BM7" s="38">
        <v>1592.72</v>
      </c>
      <c r="BN7" s="38">
        <v>1223.96</v>
      </c>
      <c r="BO7" s="38">
        <v>1269.1500000000001</v>
      </c>
      <c r="BP7" s="38">
        <v>1209.4000000000001</v>
      </c>
      <c r="BQ7" s="38">
        <v>18.03</v>
      </c>
      <c r="BR7" s="38">
        <v>21.45</v>
      </c>
      <c r="BS7" s="38">
        <v>66.62</v>
      </c>
      <c r="BT7" s="38">
        <v>79.430000000000007</v>
      </c>
      <c r="BU7" s="38">
        <v>81.819999999999993</v>
      </c>
      <c r="BV7" s="38">
        <v>50.54</v>
      </c>
      <c r="BW7" s="38">
        <v>49.22</v>
      </c>
      <c r="BX7" s="38">
        <v>53.7</v>
      </c>
      <c r="BY7" s="38">
        <v>61.54</v>
      </c>
      <c r="BZ7" s="38">
        <v>63.97</v>
      </c>
      <c r="CA7" s="38">
        <v>74.48</v>
      </c>
      <c r="CB7" s="38">
        <v>1127.81</v>
      </c>
      <c r="CC7" s="38">
        <v>821.79</v>
      </c>
      <c r="CD7" s="38">
        <v>262.02999999999997</v>
      </c>
      <c r="CE7" s="38">
        <v>216.84</v>
      </c>
      <c r="CF7" s="38">
        <v>212.05</v>
      </c>
      <c r="CG7" s="38">
        <v>320.36</v>
      </c>
      <c r="CH7" s="38">
        <v>332.02</v>
      </c>
      <c r="CI7" s="38">
        <v>300.35000000000002</v>
      </c>
      <c r="CJ7" s="38">
        <v>267.86</v>
      </c>
      <c r="CK7" s="38">
        <v>256.82</v>
      </c>
      <c r="CL7" s="38">
        <v>219.46</v>
      </c>
      <c r="CM7" s="38">
        <v>38.520000000000003</v>
      </c>
      <c r="CN7" s="38">
        <v>40</v>
      </c>
      <c r="CO7" s="38">
        <v>39.630000000000003</v>
      </c>
      <c r="CP7" s="38">
        <v>38.15</v>
      </c>
      <c r="CQ7" s="38">
        <v>42.59</v>
      </c>
      <c r="CR7" s="38">
        <v>34.74</v>
      </c>
      <c r="CS7" s="38">
        <v>36.65</v>
      </c>
      <c r="CT7" s="38">
        <v>37.72</v>
      </c>
      <c r="CU7" s="38">
        <v>37.08</v>
      </c>
      <c r="CV7" s="38">
        <v>37.46</v>
      </c>
      <c r="CW7" s="38">
        <v>42.82</v>
      </c>
      <c r="CX7" s="38">
        <v>61.34</v>
      </c>
      <c r="CY7" s="38">
        <v>61.72</v>
      </c>
      <c r="CZ7" s="38">
        <v>61.41</v>
      </c>
      <c r="DA7" s="38">
        <v>62.54</v>
      </c>
      <c r="DB7" s="38">
        <v>66.349999999999994</v>
      </c>
      <c r="DC7" s="38">
        <v>70.14</v>
      </c>
      <c r="DD7" s="38">
        <v>68.83</v>
      </c>
      <c r="DE7" s="38">
        <v>68.459999999999994</v>
      </c>
      <c r="DF7" s="38">
        <v>67.22</v>
      </c>
      <c r="DG7" s="38">
        <v>67.459999999999994</v>
      </c>
      <c r="DH7" s="38">
        <v>83.36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0.08</v>
      </c>
      <c r="EK7" s="38">
        <v>0.26</v>
      </c>
      <c r="EL7" s="38">
        <v>0.13</v>
      </c>
      <c r="EM7" s="38">
        <v>0.13</v>
      </c>
      <c r="EN7" s="38">
        <v>0.09</v>
      </c>
      <c r="EO7" s="38">
        <v>0.12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105</v>
      </c>
      <c r="C9" s="40" t="s">
        <v>106</v>
      </c>
      <c r="D9" s="40" t="s">
        <v>107</v>
      </c>
      <c r="E9" s="40" t="s">
        <v>108</v>
      </c>
      <c r="F9" s="40" t="s">
        <v>109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dcterms:modified xsi:type="dcterms:W3CDTF">2020-02-27T07:08:47Z</dcterms:modified>
</cp:coreProperties>
</file>