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172.17.100.151\財政係\データ１\各種調査\H31調査\20200117_公営企業に係る「経営比較分析表」の分析等について\"/>
    </mc:Choice>
  </mc:AlternateContent>
  <xr:revisionPtr revIDLastSave="0" documentId="13_ncr:1_{5DB57F91-0477-4A83-BAED-CBE47C061F79}" xr6:coauthVersionLast="43" xr6:coauthVersionMax="43" xr10:uidLastSave="{00000000-0000-0000-0000-000000000000}"/>
  <workbookProtection workbookAlgorithmName="SHA-512" workbookHashValue="YVgYlEi+gGyA2CQ1gIQO+wfrDP5tLN3q+fUa1PVEbo9oUYYm/JwMnAgLL4XSH9SiIuYjpVOsuGUEHOcPxqoD3Q==" workbookSaltValue="ARiFvRPqV5J7zSozqY5GUQ==" workbookSpinCount="100000" lockStructure="1"/>
  <bookViews>
    <workbookView xWindow="-120" yWindow="-120" windowWidth="29040" windowHeight="17640" xr2:uid="{00000000-000D-0000-FFFF-FFFF00000000}"/>
  </bookViews>
  <sheets>
    <sheet name="法非適用_下水道事業" sheetId="4" r:id="rId1"/>
    <sheet name="データ" sheetId="5" state="hidden" r:id="rId2"/>
  </sheets>
  <calcPr calcId="181029" iterate="1"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H6" i="5" l="1"/>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AL10" i="4"/>
  <c r="I10" i="4"/>
  <c r="B10" i="4"/>
  <c r="AL8" i="4"/>
  <c r="P8" i="4"/>
  <c r="I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<sst xmlns="http://schemas.openxmlformats.org/spreadsheetml/2006/main" count="239" uniqueCount="113">
  <si>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</si>
  <si>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</si>
  <si>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</si>
  <si>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</si>
  <si>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</si>
  <si>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</si>
  <si>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</si>
  <si>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</si>
  <si>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</si>
  <si>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</si>
  <si>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</si>
  <si>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</si>
  <si>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</si>
  <si>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</si>
  <si>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</si>
  <si>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</si>
  <si>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</si>
  <si>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</si>
  <si>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</si>
  <si>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</si>
  <si>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</si>
  <si>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</si>
  <si>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</si>
  <si>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</si>
  <si>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</si>
  <si>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</si>
  <si>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</si>
  <si>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</si>
  <si>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</si>
  <si>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</si>
  <si>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</si>
  <si>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</si>
  <si>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</si>
  <si>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</si>
  <si>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</si>
  <si>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</si>
  <si>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</si>
  <si>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</si>
  <si>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</si>
  <si>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</si>
  <si>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</si>
  <si>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</si>
  <si>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</si>
  <si>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</si>
  <si>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</si>
  <si>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</si>
  <si>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</si>
  <si>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</si>
  <si>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</si>
  <si>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</si>
  <si>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</si>
  <si>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</si>
  <si>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</si>
  <si>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</si>
  <si>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</si>
  <si>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</si>
  <si>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</si>
  <si>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</si>
  <si>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</si>
  <si>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</si>
  <si>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</si>
  <si>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</si>
  <si>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</si>
  <si>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</si>
  <si>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</si>
  <si>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</si>
  <si>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</si>
  <si>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</si>
  <si>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</si>
  <si>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</si>
  <si>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</si>
  <si>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</si>
  <si>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</si>
  <si>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</si>
  <si>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</si>
  <si>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</si>
  <si>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</si>
  <si>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</si>
  <si>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</si>
  <si>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</si>
  <si>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</si>
  <si>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</si>
  <si>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</si>
  <si>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</si>
  <si>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</si>
  <si>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</si>
  <si>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</si>
  <si>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</si>
  <si>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</si>
  <si>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</si>
  <si>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</si>
  <si>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</si>
  <si>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</si>
  <si>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</si>
  <si>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</si>
  <si>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</si>
  <si>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</si>
  <si>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</si>
  <si>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</si>
  <si>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</si>
  <si>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</si>
  <si>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</si>
  <si>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</si>
  <si>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</si>
  <si>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</si>
  <si>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</si>
  <si>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</si>
  <si>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</si>
  <si>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</si>
  <si>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</si>
  <si>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合併処理浄化槽の建設事業開始は平成14年で、概成から数年とまだ日が浅く、老朽化による更新は、必要が無い状況にありますが、定期点検や定期清掃を計画的に実施し、適切な維持管理に努めます。</t>
  </si>
  <si>
    <t>　合併処理浄化槽事業は、家庭や事業所などから排出される汚水を処理することで、公衆衛生の向上・公共用水域の水質保全に貢献する重要な役割を担っています。そのために「経営戦略」を着実に実行し、適切なローリングを実施することで、経費の削減及び適正な収入の確保、また施設の適正化を進めるなど、引き続き経営努力を行っていきます。</t>
    <phoneticPr fontId="4"/>
  </si>
  <si>
    <t>　本町は、島根半島の沖合約６０kmに浮かぶ離島であり、人口密度も高くないことから装置産業である下水道事業を経営するには、厳しい環境にあります。　　　　　　　　　　　　　　　　　　　　　　　　　　　[①収益的収支比率］は、昨年度から改善しておりますが、これは他会計繰入金の増加等による要因であり、引き続き一般会計からの繰入金の補填が必要な状態にあります。
［④企業債残高対給水収益比率］は、類似団体と比較すると高い傾向にあります。これは企業債の償還期間が比較的長く、減少しにくこと等が考えられます。今後は人口減少や施設の老朽化などが進行するため、企業債も増加する予想であり、更なる経営努力が必要となります。　　　　　　　　
　　　　　　　　　　　　　　　　　　　　　　　　　　　　　　［⑤経費回収率]は類似団体に比べ低くなっています。これは人口減少等による使用料の減少が考えられます。
[⑦施設利用率]は類似団体に比べ低い数字になっています。これは、浄化槽毎の特有事情も考えられますが、適切な施設規模や処理能力について今後も検討を続けていく必要があります。　　　　　
　　　　　　　　　　　　　　　　　　　　　　　　　　　　　　　　　　[⑧水洗化率]は類似団体の平均値を上回っていますが、更なる向上に向けて努力を続けて参ります。　　　　　　　　　　　　　　　　　　
　　　　　　　　　　　　　　　　　　　　　　　　　　　　本町は、令和８年度までの経営見通しや投資計画に基づく「経営戦略」を策定済であり、適切なローリングを実施していきながら健全な経営に取り組んでいきます。</t>
    <rPh sb="110" eb="112">
      <t>サクネン</t>
    </rPh>
    <rPh sb="112" eb="113">
      <t>ド</t>
    </rPh>
    <rPh sb="115" eb="117">
      <t>カイゼン</t>
    </rPh>
    <rPh sb="128" eb="129">
      <t>タ</t>
    </rPh>
    <rPh sb="129" eb="131">
      <t>カイケイ</t>
    </rPh>
    <rPh sb="131" eb="133">
      <t>クリイレ</t>
    </rPh>
    <rPh sb="133" eb="134">
      <t>キン</t>
    </rPh>
    <rPh sb="135" eb="137">
      <t>ゾウカ</t>
    </rPh>
    <rPh sb="137" eb="138">
      <t>トウ</t>
    </rPh>
    <rPh sb="141" eb="143">
      <t>ヨウイン</t>
    </rPh>
    <rPh sb="351" eb="353">
      <t>ルイジ</t>
    </rPh>
    <rPh sb="353" eb="355">
      <t>ダンタイ</t>
    </rPh>
    <rPh sb="356" eb="357">
      <t>クラ</t>
    </rPh>
    <rPh sb="358" eb="359">
      <t>ヒク</t>
    </rPh>
    <rPh sb="370" eb="372">
      <t>ジンコウ</t>
    </rPh>
    <rPh sb="372" eb="374">
      <t>ゲンショウ</t>
    </rPh>
    <rPh sb="374" eb="375">
      <t>トウ</t>
    </rPh>
    <rPh sb="378" eb="381">
      <t>シヨウリョウ</t>
    </rPh>
    <rPh sb="382" eb="384">
      <t>ゲンショウ</t>
    </rPh>
    <rPh sb="385" eb="386">
      <t>カンガ</t>
    </rPh>
    <rPh sb="426" eb="429">
      <t>ジョウカソウ</t>
    </rPh>
    <rPh sb="429" eb="430">
      <t>マイ</t>
    </rPh>
    <rPh sb="431" eb="433">
      <t>トクユウ</t>
    </rPh>
    <rPh sb="433" eb="435">
      <t>ジジョウ</t>
    </rPh>
    <rPh sb="436" eb="437">
      <t>カンガ</t>
    </rPh>
    <rPh sb="444" eb="446">
      <t>テキセツ</t>
    </rPh>
    <rPh sb="447" eb="449">
      <t>シセツ</t>
    </rPh>
    <rPh sb="449" eb="451">
      <t>キボ</t>
    </rPh>
    <rPh sb="452" eb="454">
      <t>ショリ</t>
    </rPh>
    <rPh sb="454" eb="456">
      <t>ノウリョク</t>
    </rPh>
    <rPh sb="460" eb="462">
      <t>コンゴ</t>
    </rPh>
    <rPh sb="463" eb="465">
      <t>ケントウ</t>
    </rPh>
    <rPh sb="466" eb="467">
      <t>ツヅ</t>
    </rPh>
    <rPh sb="471" eb="473">
      <t>ヒツヨウ</t>
    </rPh>
    <rPh sb="612" eb="614">
      <t>ホンチョウ</t>
    </rPh>
    <rPh sb="616" eb="618">
      <t>レイワ</t>
    </rPh>
    <rPh sb="647" eb="648">
      <t>スミ</t>
    </rPh>
    <rPh sb="652" eb="654">
      <t>テキセツ</t>
    </rPh>
    <rPh sb="661" eb="66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</si>
</sst>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D9-43B2-A6D5-431B5DDAB3D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CD9-43B2-A6D5-431B5DDAB3D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39.04</c:v>
                </c:pt>
                <c:pt idx="1">
                  <c:v>39.909999999999997</c:v>
                </c:pt>
                <c:pt idx="2">
                  <c:v>37.229999999999997</c:v>
                </c:pt>
                <c:pt idx="3">
                  <c:v>37.229999999999997</c:v>
                </c:pt>
                <c:pt idx="4">
                  <c:v>35.5</c:v>
                </c:pt>
              </c:numCache>
            </c:numRef>
          </c:val>
          <c:extLst>
            <c:ext xmlns:c16="http://schemas.microsoft.com/office/drawing/2014/chart" uri="{C3380CC4-5D6E-409C-BE32-E72D297353CC}">
              <c16:uniqueId val="{00000000-43DB-4649-ADB2-27657925918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61.79</c:v>
                </c:pt>
                <c:pt idx="4">
                  <c:v>59.94</c:v>
                </c:pt>
              </c:numCache>
            </c:numRef>
          </c:val>
          <c:smooth val="0"/>
          <c:extLst>
            <c:ext xmlns:c16="http://schemas.microsoft.com/office/drawing/2014/chart" uri="{C3380CC4-5D6E-409C-BE32-E72D297353CC}">
              <c16:uniqueId val="{00000001-43DB-4649-ADB2-27657925918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92.71</c:v>
                </c:pt>
                <c:pt idx="1">
                  <c:v>91.18</c:v>
                </c:pt>
                <c:pt idx="2">
                  <c:v>93.32</c:v>
                </c:pt>
                <c:pt idx="3">
                  <c:v>90.98</c:v>
                </c:pt>
                <c:pt idx="4">
                  <c:v>92.41</c:v>
                </c:pt>
              </c:numCache>
            </c:numRef>
          </c:val>
          <c:extLst>
            <c:ext xmlns:c16="http://schemas.microsoft.com/office/drawing/2014/chart" uri="{C3380CC4-5D6E-409C-BE32-E72D297353CC}">
              <c16:uniqueId val="{00000000-F6DD-4A6A-B049-CE65679C682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92.44</c:v>
                </c:pt>
                <c:pt idx="4">
                  <c:v>89.66</c:v>
                </c:pt>
              </c:numCache>
            </c:numRef>
          </c:val>
          <c:smooth val="0"/>
          <c:extLst>
            <c:ext xmlns:c16="http://schemas.microsoft.com/office/drawing/2014/chart" uri="{C3380CC4-5D6E-409C-BE32-E72D297353CC}">
              <c16:uniqueId val="{00000001-F6DD-4A6A-B049-CE65679C682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73.13</c:v>
                </c:pt>
                <c:pt idx="1">
                  <c:v>72.599999999999994</c:v>
                </c:pt>
                <c:pt idx="2">
                  <c:v>75.33</c:v>
                </c:pt>
                <c:pt idx="3">
                  <c:v>67.27</c:v>
                </c:pt>
                <c:pt idx="4">
                  <c:v>76.13</c:v>
                </c:pt>
              </c:numCache>
            </c:numRef>
          </c:val>
          <c:extLst>
            <c:ext xmlns:c16="http://schemas.microsoft.com/office/drawing/2014/chart" uri="{C3380CC4-5D6E-409C-BE32-E72D297353CC}">
              <c16:uniqueId val="{00000000-242A-466A-B81B-8409AFA1BD2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2A-466A-B81B-8409AFA1BD2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86-4985-9429-CFCAAC75528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86-4985-9429-CFCAAC75528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29-4CE1-9BF7-647803B86FD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29-4CE1-9BF7-647803B86FD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81-4D59-B870-17713812004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81-4D59-B870-17713812004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E5-43E4-A8EF-5A72F991672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E5-43E4-A8EF-5A72F991672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1273.26</c:v>
                </c:pt>
                <c:pt idx="4" formatCode="#,##0.00;&quot;△&quot;#,##0.00;&quot;-&quot;">
                  <c:v>1379.52</c:v>
                </c:pt>
              </c:numCache>
            </c:numRef>
          </c:val>
          <c:extLst>
            <c:ext xmlns:c16="http://schemas.microsoft.com/office/drawing/2014/chart" uri="{C3380CC4-5D6E-409C-BE32-E72D297353CC}">
              <c16:uniqueId val="{00000000-59A7-458B-BD36-BEF9D6E7C0C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244.85</c:v>
                </c:pt>
                <c:pt idx="4">
                  <c:v>296.89</c:v>
                </c:pt>
              </c:numCache>
            </c:numRef>
          </c:val>
          <c:smooth val="0"/>
          <c:extLst>
            <c:ext xmlns:c16="http://schemas.microsoft.com/office/drawing/2014/chart" uri="{C3380CC4-5D6E-409C-BE32-E72D297353CC}">
              <c16:uniqueId val="{00000001-59A7-458B-BD36-BEF9D6E7C0C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27.89</c:v>
                </c:pt>
                <c:pt idx="1">
                  <c:v>26.01</c:v>
                </c:pt>
                <c:pt idx="2">
                  <c:v>33.909999999999997</c:v>
                </c:pt>
                <c:pt idx="3">
                  <c:v>33.6</c:v>
                </c:pt>
                <c:pt idx="4">
                  <c:v>30.41</c:v>
                </c:pt>
              </c:numCache>
            </c:numRef>
          </c:val>
          <c:extLst>
            <c:ext xmlns:c16="http://schemas.microsoft.com/office/drawing/2014/chart" uri="{C3380CC4-5D6E-409C-BE32-E72D297353CC}">
              <c16:uniqueId val="{00000000-3FF3-4AD7-962E-C995F938058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64.78</c:v>
                </c:pt>
                <c:pt idx="4">
                  <c:v>63.06</c:v>
                </c:pt>
              </c:numCache>
            </c:numRef>
          </c:val>
          <c:smooth val="0"/>
          <c:extLst>
            <c:ext xmlns:c16="http://schemas.microsoft.com/office/drawing/2014/chart" uri="{C3380CC4-5D6E-409C-BE32-E72D297353CC}">
              <c16:uniqueId val="{00000001-3FF3-4AD7-962E-C995F938058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658.72</c:v>
                </c:pt>
                <c:pt idx="1">
                  <c:v>704.95</c:v>
                </c:pt>
                <c:pt idx="2">
                  <c:v>581.11</c:v>
                </c:pt>
                <c:pt idx="3">
                  <c:v>628.32000000000005</c:v>
                </c:pt>
                <c:pt idx="4">
                  <c:v>650.25</c:v>
                </c:pt>
              </c:numCache>
            </c:numRef>
          </c:val>
          <c:extLst>
            <c:ext xmlns:c16="http://schemas.microsoft.com/office/drawing/2014/chart" uri="{C3380CC4-5D6E-409C-BE32-E72D297353CC}">
              <c16:uniqueId val="{00000000-9E4E-4F42-8143-C84CF59D63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250.21</c:v>
                </c:pt>
                <c:pt idx="4">
                  <c:v>264.77</c:v>
                </c:pt>
              </c:numCache>
            </c:numRef>
          </c:val>
          <c:smooth val="0"/>
          <c:extLst>
            <c:ext xmlns:c16="http://schemas.microsoft.com/office/drawing/2014/chart" uri="{C3380CC4-5D6E-409C-BE32-E72D297353CC}">
              <c16:uniqueId val="{00000001-9E4E-4F42-8143-C84CF59D63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海士町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2284</v>
      </c>
      <c r="AM8" s="51"/>
      <c r="AN8" s="51"/>
      <c r="AO8" s="51"/>
      <c r="AP8" s="51"/>
      <c r="AQ8" s="51"/>
      <c r="AR8" s="51"/>
      <c r="AS8" s="51"/>
      <c r="AT8" s="46">
        <f>データ!T6</f>
        <v>33.44</v>
      </c>
      <c r="AU8" s="46"/>
      <c r="AV8" s="46"/>
      <c r="AW8" s="46"/>
      <c r="AX8" s="46"/>
      <c r="AY8" s="46"/>
      <c r="AZ8" s="46"/>
      <c r="BA8" s="46"/>
      <c r="BB8" s="46">
        <f>データ!U6</f>
        <v>68.3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16.61</v>
      </c>
      <c r="Q10" s="46"/>
      <c r="R10" s="46"/>
      <c r="S10" s="46"/>
      <c r="T10" s="46"/>
      <c r="U10" s="46"/>
      <c r="V10" s="46"/>
      <c r="W10" s="46">
        <f>データ!Q6</f>
        <v>100</v>
      </c>
      <c r="X10" s="46"/>
      <c r="Y10" s="46"/>
      <c r="Z10" s="46"/>
      <c r="AA10" s="46"/>
      <c r="AB10" s="46"/>
      <c r="AC10" s="46"/>
      <c r="AD10" s="51">
        <f>データ!R6</f>
        <v>4210</v>
      </c>
      <c r="AE10" s="51"/>
      <c r="AF10" s="51"/>
      <c r="AG10" s="51"/>
      <c r="AH10" s="51"/>
      <c r="AI10" s="51"/>
      <c r="AJ10" s="51"/>
      <c r="AK10" s="2"/>
      <c r="AL10" s="51">
        <f>データ!V6</f>
        <v>369</v>
      </c>
      <c r="AM10" s="51"/>
      <c r="AN10" s="51"/>
      <c r="AO10" s="51"/>
      <c r="AP10" s="51"/>
      <c r="AQ10" s="51"/>
      <c r="AR10" s="51"/>
      <c r="AS10" s="51"/>
      <c r="AT10" s="46">
        <f>データ!W6</f>
        <v>7.0000000000000007E-2</v>
      </c>
      <c r="AU10" s="46"/>
      <c r="AV10" s="46"/>
      <c r="AW10" s="46"/>
      <c r="AX10" s="46"/>
      <c r="AY10" s="46"/>
      <c r="AZ10" s="46"/>
      <c r="BA10" s="46"/>
      <c r="BB10" s="46">
        <f>データ!X6</f>
        <v>5271.43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112</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74.2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fK3kCB55QJLWG4WNzNS9QdxNszGLxtVu7E+BnccJ1v7x5Xwd7XPjh4lNQGxuP4IBYMLsiWwU+zi55PMdbFhHkA==" saltValue="msmIcA7X6qG5fa+DbkVE1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325252</v>
      </c>
      <c r="D6" s="33">
        <f t="shared" si="3"/>
        <v>47</v>
      </c>
      <c r="E6" s="33">
        <f t="shared" si="3"/>
        <v>18</v>
      </c>
      <c r="F6" s="33">
        <f t="shared" si="3"/>
        <v>0</v>
      </c>
      <c r="G6" s="33">
        <f t="shared" si="3"/>
        <v>0</v>
      </c>
      <c r="H6" s="33" t="str">
        <f t="shared" si="3"/>
        <v>島根県　海士町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16.61</v>
      </c>
      <c r="Q6" s="34">
        <f t="shared" si="3"/>
        <v>100</v>
      </c>
      <c r="R6" s="34">
        <f t="shared" si="3"/>
        <v>4210</v>
      </c>
      <c r="S6" s="34">
        <f t="shared" si="3"/>
        <v>2284</v>
      </c>
      <c r="T6" s="34">
        <f t="shared" si="3"/>
        <v>33.44</v>
      </c>
      <c r="U6" s="34">
        <f t="shared" si="3"/>
        <v>68.3</v>
      </c>
      <c r="V6" s="34">
        <f t="shared" si="3"/>
        <v>369</v>
      </c>
      <c r="W6" s="34">
        <f t="shared" si="3"/>
        <v>7.0000000000000007E-2</v>
      </c>
      <c r="X6" s="34">
        <f t="shared" si="3"/>
        <v>5271.43</v>
      </c>
      <c r="Y6" s="35">
        <f>IF(Y7="",NA(),Y7)</f>
        <v>73.13</v>
      </c>
      <c r="Z6" s="35">
        <f t="shared" ref="Z6:AH6" si="4">IF(Z7="",NA(),Z7)</f>
        <v>72.599999999999994</v>
      </c>
      <c r="AA6" s="35">
        <f t="shared" si="4"/>
        <v>75.33</v>
      </c>
      <c r="AB6" s="35">
        <f t="shared" si="4"/>
        <v>67.27</v>
      </c>
      <c r="AC6" s="35">
        <f t="shared" si="4"/>
        <v>76.13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1273.26</v>
      </c>
      <c r="BJ6" s="35">
        <f t="shared" si="7"/>
        <v>1379.52</v>
      </c>
      <c r="BK6" s="35">
        <f t="shared" si="7"/>
        <v>416.91</v>
      </c>
      <c r="BL6" s="35">
        <f t="shared" si="7"/>
        <v>392.19</v>
      </c>
      <c r="BM6" s="35">
        <f t="shared" si="7"/>
        <v>413.5</v>
      </c>
      <c r="BN6" s="35">
        <f t="shared" si="7"/>
        <v>244.85</v>
      </c>
      <c r="BO6" s="35">
        <f t="shared" si="7"/>
        <v>296.89</v>
      </c>
      <c r="BP6" s="34" t="str">
        <f>IF(BP7="","",IF(BP7="-","【-】","【"&amp;SUBSTITUTE(TEXT(BP7,"#,##0.00"),"-","△")&amp;"】"))</f>
        <v>【325.02】</v>
      </c>
      <c r="BQ6" s="35">
        <f>IF(BQ7="",NA(),BQ7)</f>
        <v>27.89</v>
      </c>
      <c r="BR6" s="35">
        <f t="shared" ref="BR6:BZ6" si="8">IF(BR7="",NA(),BR7)</f>
        <v>26.01</v>
      </c>
      <c r="BS6" s="35">
        <f t="shared" si="8"/>
        <v>33.909999999999997</v>
      </c>
      <c r="BT6" s="35">
        <f t="shared" si="8"/>
        <v>33.6</v>
      </c>
      <c r="BU6" s="35">
        <f t="shared" si="8"/>
        <v>30.41</v>
      </c>
      <c r="BV6" s="35">
        <f t="shared" si="8"/>
        <v>57.93</v>
      </c>
      <c r="BW6" s="35">
        <f t="shared" si="8"/>
        <v>57.03</v>
      </c>
      <c r="BX6" s="35">
        <f t="shared" si="8"/>
        <v>55.84</v>
      </c>
      <c r="BY6" s="35">
        <f t="shared" si="8"/>
        <v>64.78</v>
      </c>
      <c r="BZ6" s="35">
        <f t="shared" si="8"/>
        <v>63.06</v>
      </c>
      <c r="CA6" s="34" t="str">
        <f>IF(CA7="","",IF(CA7="-","【-】","【"&amp;SUBSTITUTE(TEXT(CA7,"#,##0.00"),"-","△")&amp;"】"))</f>
        <v>【60.61】</v>
      </c>
      <c r="CB6" s="35">
        <f>IF(CB7="",NA(),CB7)</f>
        <v>658.72</v>
      </c>
      <c r="CC6" s="35">
        <f t="shared" ref="CC6:CK6" si="9">IF(CC7="",NA(),CC7)</f>
        <v>704.95</v>
      </c>
      <c r="CD6" s="35">
        <f t="shared" si="9"/>
        <v>581.11</v>
      </c>
      <c r="CE6" s="35">
        <f t="shared" si="9"/>
        <v>628.32000000000005</v>
      </c>
      <c r="CF6" s="35">
        <f t="shared" si="9"/>
        <v>650.25</v>
      </c>
      <c r="CG6" s="35">
        <f t="shared" si="9"/>
        <v>276.93</v>
      </c>
      <c r="CH6" s="35">
        <f t="shared" si="9"/>
        <v>283.73</v>
      </c>
      <c r="CI6" s="35">
        <f t="shared" si="9"/>
        <v>287.57</v>
      </c>
      <c r="CJ6" s="35">
        <f t="shared" si="9"/>
        <v>250.21</v>
      </c>
      <c r="CK6" s="35">
        <f t="shared" si="9"/>
        <v>264.77</v>
      </c>
      <c r="CL6" s="34" t="str">
        <f>IF(CL7="","",IF(CL7="-","【-】","【"&amp;SUBSTITUTE(TEXT(CL7,"#,##0.00"),"-","△")&amp;"】"))</f>
        <v>【270.94】</v>
      </c>
      <c r="CM6" s="35">
        <f>IF(CM7="",NA(),CM7)</f>
        <v>39.04</v>
      </c>
      <c r="CN6" s="35">
        <f t="shared" ref="CN6:CV6" si="10">IF(CN7="",NA(),CN7)</f>
        <v>39.909999999999997</v>
      </c>
      <c r="CO6" s="35">
        <f t="shared" si="10"/>
        <v>37.229999999999997</v>
      </c>
      <c r="CP6" s="35">
        <f t="shared" si="10"/>
        <v>37.229999999999997</v>
      </c>
      <c r="CQ6" s="35">
        <f t="shared" si="10"/>
        <v>35.5</v>
      </c>
      <c r="CR6" s="35">
        <f t="shared" si="10"/>
        <v>59.08</v>
      </c>
      <c r="CS6" s="35">
        <f t="shared" si="10"/>
        <v>58.25</v>
      </c>
      <c r="CT6" s="35">
        <f t="shared" si="10"/>
        <v>61.55</v>
      </c>
      <c r="CU6" s="35">
        <f t="shared" si="10"/>
        <v>61.79</v>
      </c>
      <c r="CV6" s="35">
        <f t="shared" si="10"/>
        <v>59.94</v>
      </c>
      <c r="CW6" s="34" t="str">
        <f>IF(CW7="","",IF(CW7="-","【-】","【"&amp;SUBSTITUTE(TEXT(CW7,"#,##0.00"),"-","△")&amp;"】"))</f>
        <v>【57.80】</v>
      </c>
      <c r="CX6" s="35">
        <f>IF(CX7="",NA(),CX7)</f>
        <v>92.71</v>
      </c>
      <c r="CY6" s="35">
        <f t="shared" ref="CY6:DG6" si="11">IF(CY7="",NA(),CY7)</f>
        <v>91.18</v>
      </c>
      <c r="CZ6" s="35">
        <f t="shared" si="11"/>
        <v>93.32</v>
      </c>
      <c r="DA6" s="35">
        <f t="shared" si="11"/>
        <v>90.98</v>
      </c>
      <c r="DB6" s="35">
        <f t="shared" si="11"/>
        <v>92.41</v>
      </c>
      <c r="DC6" s="35">
        <f t="shared" si="11"/>
        <v>77.12</v>
      </c>
      <c r="DD6" s="35">
        <f t="shared" si="11"/>
        <v>68.150000000000006</v>
      </c>
      <c r="DE6" s="35">
        <f t="shared" si="11"/>
        <v>67.489999999999995</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325252</v>
      </c>
      <c r="D7" s="37">
        <v>47</v>
      </c>
      <c r="E7" s="37">
        <v>18</v>
      </c>
      <c r="F7" s="37">
        <v>0</v>
      </c>
      <c r="G7" s="37">
        <v>0</v>
      </c>
      <c r="H7" s="37" t="s">
        <v>97</v>
      </c>
      <c r="I7" s="37" t="s">
        <v>98</v>
      </c>
      <c r="J7" s="37" t="s">
        <v>99</v>
      </c>
      <c r="K7" s="37" t="s">
        <v>100</v>
      </c>
      <c r="L7" s="37" t="s">
        <v>101</v>
      </c>
      <c r="M7" s="37" t="s">
        <v>102</v>
      </c>
      <c r="N7" s="38" t="s">
        <v>103</v>
      </c>
      <c r="O7" s="38" t="s">
        <v>104</v>
      </c>
      <c r="P7" s="38">
        <v>16.61</v>
      </c>
      <c r="Q7" s="38">
        <v>100</v>
      </c>
      <c r="R7" s="38">
        <v>4210</v>
      </c>
      <c r="S7" s="38">
        <v>2284</v>
      </c>
      <c r="T7" s="38">
        <v>33.44</v>
      </c>
      <c r="U7" s="38">
        <v>68.3</v>
      </c>
      <c r="V7" s="38">
        <v>369</v>
      </c>
      <c r="W7" s="38">
        <v>7.0000000000000007E-2</v>
      </c>
      <c r="X7" s="38">
        <v>5271.43</v>
      </c>
      <c r="Y7" s="38">
        <v>73.13</v>
      </c>
      <c r="Z7" s="38">
        <v>72.599999999999994</v>
      </c>
      <c r="AA7" s="38">
        <v>75.33</v>
      </c>
      <c r="AB7" s="38">
        <v>67.27</v>
      </c>
      <c r="AC7" s="38">
        <v>76.13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42">
        <v>0</v>
      </c>
      <c r="BI7" s="38">
        <v>1273.26</v>
      </c>
      <c r="BJ7" s="38">
        <v>1379.52</v>
      </c>
      <c r="BK7" s="38">
        <v>416.91</v>
      </c>
      <c r="BL7" s="38">
        <v>392.19</v>
      </c>
      <c r="BM7" s="38">
        <v>413.5</v>
      </c>
      <c r="BN7" s="38">
        <v>244.85</v>
      </c>
      <c r="BO7" s="38">
        <v>296.89</v>
      </c>
      <c r="BP7" s="38">
        <v>325.02</v>
      </c>
      <c r="BQ7" s="38">
        <v>27.89</v>
      </c>
      <c r="BR7" s="38">
        <v>26.01</v>
      </c>
      <c r="BS7" s="38">
        <v>33.909999999999997</v>
      </c>
      <c r="BT7" s="38">
        <v>33.6</v>
      </c>
      <c r="BU7" s="38">
        <v>30.41</v>
      </c>
      <c r="BV7" s="38">
        <v>57.93</v>
      </c>
      <c r="BW7" s="38">
        <v>57.03</v>
      </c>
      <c r="BX7" s="38">
        <v>55.84</v>
      </c>
      <c r="BY7" s="38">
        <v>64.78</v>
      </c>
      <c r="BZ7" s="38">
        <v>63.06</v>
      </c>
      <c r="CA7" s="38">
        <v>60.61</v>
      </c>
      <c r="CB7" s="38">
        <v>658.72</v>
      </c>
      <c r="CC7" s="38">
        <v>704.95</v>
      </c>
      <c r="CD7" s="38">
        <v>581.11</v>
      </c>
      <c r="CE7" s="38">
        <v>628.32000000000005</v>
      </c>
      <c r="CF7" s="38">
        <v>650.25</v>
      </c>
      <c r="CG7" s="38">
        <v>276.93</v>
      </c>
      <c r="CH7" s="38">
        <v>283.73</v>
      </c>
      <c r="CI7" s="38">
        <v>287.57</v>
      </c>
      <c r="CJ7" s="38">
        <v>250.21</v>
      </c>
      <c r="CK7" s="38">
        <v>264.77</v>
      </c>
      <c r="CL7" s="38">
        <v>270.94</v>
      </c>
      <c r="CM7" s="38">
        <v>39.04</v>
      </c>
      <c r="CN7" s="38">
        <v>39.909999999999997</v>
      </c>
      <c r="CO7" s="38">
        <v>37.229999999999997</v>
      </c>
      <c r="CP7" s="38">
        <v>37.229999999999997</v>
      </c>
      <c r="CQ7" s="38">
        <v>35.5</v>
      </c>
      <c r="CR7" s="38">
        <v>59.08</v>
      </c>
      <c r="CS7" s="38">
        <v>58.25</v>
      </c>
      <c r="CT7" s="38">
        <v>61.55</v>
      </c>
      <c r="CU7" s="38">
        <v>61.79</v>
      </c>
      <c r="CV7" s="38">
        <v>59.94</v>
      </c>
      <c r="CW7" s="38">
        <v>57.8</v>
      </c>
      <c r="CX7" s="38">
        <v>92.71</v>
      </c>
      <c r="CY7" s="38">
        <v>91.18</v>
      </c>
      <c r="CZ7" s="38">
        <v>93.32</v>
      </c>
      <c r="DA7" s="38">
        <v>90.98</v>
      </c>
      <c r="DB7" s="38">
        <v>92.41</v>
      </c>
      <c r="DC7" s="38">
        <v>77.12</v>
      </c>
      <c r="DD7" s="38">
        <v>68.150000000000006</v>
      </c>
      <c r="DE7" s="38">
        <v>67.489999999999995</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