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地域振興部\市町村課\03財政グループ\財政グループ共通\財政一般\公営企業一般\経営戦略\H31\20200110 H30決算経営比較分析表の分析等について\08 打ち返し（市町村→県）\16海士町\"/>
    </mc:Choice>
  </mc:AlternateContent>
  <workbookProtection workbookAlgorithmName="SHA-512" workbookHashValue="BcFw/LcezcAhGzGy12pOSMq3XvqHSFkzEL+X7RfZJRW2tusJ10WUZ9UWAM0LtqIgJTZFxUxnzCdzulkXtKRTMg==" workbookSaltValue="Onm/NgLQjg7T4cICYAkxFQ==" workbookSpinCount="100000" lockStructure="1"/>
  <bookViews>
    <workbookView xWindow="-120" yWindow="-120" windowWidth="29040" windowHeight="17640"/>
  </bookViews>
  <sheets>
    <sheet name="法非適用_下水道事業" sheetId="4" r:id="rId1"/>
    <sheet name="データ" sheetId="5" state="hidden" r:id="rId2"/>
  </sheets>
  <calcPr calcId="162913" iterate="1" iterateCount="100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H6" i="5" l="1"/>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<sst xmlns="http://schemas.openxmlformats.org/spreadsheetml/2006/main" count="228" uniqueCount="114">
  <si>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</si>
  <si>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</si>
  <si>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</si>
  <si>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</si>
  <si>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</si>
  <si>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</si>
  <si>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</si>
  <si>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</si>
  <si>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</si>
  <si>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</si>
  <si>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</si>
  <si>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</si>
  <si>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</si>
  <si>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</si>
  <si>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</si>
  <si>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</si>
  <si>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</si>
  <si>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</si>
  <si>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</si>
  <si>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</si>
  <si>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</si>
  <si>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</si>
  <si>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</si>
  <si>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</si>
  <si>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</si>
  <si>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</si>
  <si>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</si>
  <si>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</si>
  <si>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</si>
  <si>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</si>
  <si>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</si>
  <si>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</si>
  <si>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</si>
  <si>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</si>
  <si>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</si>
  <si>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</si>
  <si>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</si>
  <si>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</si>
  <si>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</si>
  <si>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</si>
  <si>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</si>
  <si>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</si>
  <si>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</si>
  <si>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</si>
  <si>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</si>
  <si>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</si>
  <si>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</si>
  <si>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</si>
  <si>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</si>
  <si>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</si>
  <si>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</si>
  <si>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</si>
  <si>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</si>
  <si>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</si>
  <si>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</si>
  <si>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</si>
  <si>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</si>
  <si>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</si>
  <si>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</si>
  <si>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</si>
  <si>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</si>
  <si>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</si>
  <si>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</si>
  <si>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</si>
  <si>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</si>
  <si>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</si>
  <si>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</si>
  <si>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</si>
  <si>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</si>
  <si>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</si>
  <si>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</si>
  <si>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</si>
  <si>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</si>
  <si>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</si>
  <si>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</si>
  <si>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</si>
  <si>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</si>
  <si>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</si>
  <si>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</si>
  <si>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</si>
  <si>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</si>
  <si>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</si>
  <si>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</si>
  <si>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</si>
  <si>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</si>
  <si>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</si>
  <si>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</si>
  <si>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</si>
  <si>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</si>
  <si>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</si>
  <si>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</si>
  <si>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</si>
  <si>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</si>
  <si>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</si>
  <si>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</si>
  <si>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</si>
  <si>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</si>
  <si>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</si>
  <si>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海士町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</si>
  <si>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</si>
  <si>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</si>
  <si>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</si>
  <si>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</si>
  <si>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</si>
  <si>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</si>
  <si>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</si>
  <si>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</si>
  <si>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</si>
  <si>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</si>
  <si>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</si>
  <si>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</si>
  <si>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については、完成から１０数年程度とまだ更新までは期間があるため、予定はしておりません。その他機械・設備については、長寿命化支援事業を計画的に実施していくことにより、設備の適切な管理に努めて参ります。</t>
    <phoneticPr fontId="4"/>
  </si>
  <si>
    <t>　下水道事業は、家庭や事業所などから排出される汚水を処理することで、公衆衛生の向上・公共用水域の水質保全に貢献する重要な役割を担っています。
そのために「経営戦略」を着実に実行し、適切なローリングを実施することで、経費の削減及び適正な収入の確保、また施設の適正化を進めるなど、引き続き経営努力を行っていきます。</t>
    <phoneticPr fontId="4"/>
  </si>
  <si>
    <t>　本町は、島根半島の沖合約６０kmに浮かぶ離島であり、人口密度も高くないことから装置産業である下水道事業を経営するには、厳しい環境にあります。
　　　　　　　　　　　　　　　　　　　　　　　　　　　[①収益的収支比率］は、過去５年間で４０％台から３０％台で推移しており、引き続き一般会計からの繰入金の補填が必要な状態であり経営改善に向けた取組を進めていく必要があります。
［④企業債残高対給水収益比率］は、類似団体と比較すると高い傾向にあります。これは企業債の償還期間が比較的長く、減少しにくいこと等が考えられます。今後は人口減少や施設の老朽化などが進行するため、企業債も増加する予想であり、更なる経営努力が必要となります。　　　　　　　　　　　　　　　　　　　　　　　　　　　　　　　　　　　　　　　　　　　　 
　　　　　　　　　　　　　　　　　　　　　　　　　　　　　　　　　　[⑤施設利用率]・[⑧水洗化率]は類似団体の平均値を上回っていますが、更なる改善に向けて努力を続けて参ります。　　　　　　　　　　　　　　　　　　
　　　　　　　　　　　　　　　　　　　　　　　　　　　　　　　　　　　　　本町は、令和８年度までの経営見通しや投資計画に基づく「経営戦略」を策定済であり、この経営戦略を適切にローリングしていくことで健全な経営に取り組んでいきます。</t>
    <rPh sb="161" eb="163">
      <t>ケイエイ</t>
    </rPh>
    <rPh sb="163" eb="165">
      <t>カイゼン</t>
    </rPh>
    <rPh sb="166" eb="167">
      <t>ム</t>
    </rPh>
    <rPh sb="169" eb="171">
      <t>トリクミ</t>
    </rPh>
    <rPh sb="172" eb="173">
      <t>スス</t>
    </rPh>
    <rPh sb="177" eb="179">
      <t>ヒツヨウ</t>
    </rPh>
    <rPh sb="227" eb="229">
      <t>キギョウ</t>
    </rPh>
    <rPh sb="229" eb="230">
      <t>サイ</t>
    </rPh>
    <rPh sb="231" eb="233">
      <t>ショウカン</t>
    </rPh>
    <rPh sb="233" eb="235">
      <t>キカン</t>
    </rPh>
    <rPh sb="236" eb="239">
      <t>ヒカクテキ</t>
    </rPh>
    <rPh sb="239" eb="240">
      <t>ナガ</t>
    </rPh>
    <rPh sb="242" eb="244">
      <t>ゲンショウ</t>
    </rPh>
    <rPh sb="250" eb="251">
      <t>トウ</t>
    </rPh>
    <rPh sb="252" eb="253">
      <t>カンガ</t>
    </rPh>
    <rPh sb="504" eb="506">
      <t>ホンチョウ</t>
    </rPh>
    <rPh sb="508" eb="510">
      <t>レイワ</t>
    </rPh>
    <rPh sb="539" eb="540">
      <t>スミ</t>
    </rPh>
    <rPh sb="551" eb="553">
      <t>テキセツ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</si>
</sst>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77" fontId="15" fillId="0" borderId="2" xfId="1" applyNumberFormat="1" applyFont="1" applyBorder="1" applyAlignment="1">
      <alignment vertical="center" shrinkToFit="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02F-4150-8A24-02181A208F7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0.26</c:v>
                </c:pt>
                <c:pt idx="2">
                  <c:v>0.13</c:v>
                </c:pt>
                <c:pt idx="3">
                  <c:v>0.09</c:v>
                </c:pt>
                <c:pt idx="4">
                  <c:v>0.13</c:v>
                </c:pt>
              </c:numCache>
            </c:numRef>
          </c:val>
          <c:smooth val="0"/>
          <c:extLst>
            <c:ext xmlns:c16="http://schemas.microsoft.com/office/drawing/2014/chart" uri="{C3380CC4-5D6E-409C-BE32-E72D297353CC}">
              <c16:uniqueId val="{00000001-102F-4150-8A24-02181A208F7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53.41</c:v>
                </c:pt>
                <c:pt idx="1">
                  <c:v>54</c:v>
                </c:pt>
                <c:pt idx="2">
                  <c:v>57.88</c:v>
                </c:pt>
                <c:pt idx="3">
                  <c:v>47.76</c:v>
                </c:pt>
                <c:pt idx="4">
                  <c:v>47.06</c:v>
                </c:pt>
              </c:numCache>
            </c:numRef>
          </c:val>
          <c:extLst>
            <c:ext xmlns:c16="http://schemas.microsoft.com/office/drawing/2014/chart" uri="{C3380CC4-5D6E-409C-BE32-E72D297353CC}">
              <c16:uniqueId val="{00000000-35FE-4620-A7B6-CB95135A8D8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34.74</c:v>
                </c:pt>
                <c:pt idx="1">
                  <c:v>36.65</c:v>
                </c:pt>
                <c:pt idx="2">
                  <c:v>37.72</c:v>
                </c:pt>
                <c:pt idx="3">
                  <c:v>43.36</c:v>
                </c:pt>
                <c:pt idx="4">
                  <c:v>42.56</c:v>
                </c:pt>
              </c:numCache>
            </c:numRef>
          </c:val>
          <c:smooth val="0"/>
          <c:extLst>
            <c:ext xmlns:c16="http://schemas.microsoft.com/office/drawing/2014/chart" uri="{C3380CC4-5D6E-409C-BE32-E72D297353CC}">
              <c16:uniqueId val="{00000001-35FE-4620-A7B6-CB95135A8D8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79.459999999999994</c:v>
                </c:pt>
                <c:pt idx="1">
                  <c:v>81.34</c:v>
                </c:pt>
                <c:pt idx="2">
                  <c:v>83.33</c:v>
                </c:pt>
                <c:pt idx="3">
                  <c:v>81.7</c:v>
                </c:pt>
                <c:pt idx="4">
                  <c:v>85.62</c:v>
                </c:pt>
              </c:numCache>
            </c:numRef>
          </c:val>
          <c:extLst>
            <c:ext xmlns:c16="http://schemas.microsoft.com/office/drawing/2014/chart" uri="{C3380CC4-5D6E-409C-BE32-E72D297353CC}">
              <c16:uniqueId val="{00000000-755B-4F76-842E-2DA3BD8A594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70.14</c:v>
                </c:pt>
                <c:pt idx="1">
                  <c:v>68.83</c:v>
                </c:pt>
                <c:pt idx="2">
                  <c:v>68.459999999999994</c:v>
                </c:pt>
                <c:pt idx="3">
                  <c:v>83.06</c:v>
                </c:pt>
                <c:pt idx="4">
                  <c:v>83.32</c:v>
                </c:pt>
              </c:numCache>
            </c:numRef>
          </c:val>
          <c:smooth val="0"/>
          <c:extLst>
            <c:ext xmlns:c16="http://schemas.microsoft.com/office/drawing/2014/chart" uri="{C3380CC4-5D6E-409C-BE32-E72D297353CC}">
              <c16:uniqueId val="{00000001-755B-4F76-842E-2DA3BD8A594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41.57</c:v>
                </c:pt>
                <c:pt idx="1">
                  <c:v>41.22</c:v>
                </c:pt>
                <c:pt idx="2">
                  <c:v>40.21</c:v>
                </c:pt>
                <c:pt idx="3">
                  <c:v>37.880000000000003</c:v>
                </c:pt>
                <c:pt idx="4">
                  <c:v>37.56</c:v>
                </c:pt>
              </c:numCache>
            </c:numRef>
          </c:val>
          <c:extLst>
            <c:ext xmlns:c16="http://schemas.microsoft.com/office/drawing/2014/chart" uri="{C3380CC4-5D6E-409C-BE32-E72D297353CC}">
              <c16:uniqueId val="{00000000-F4E3-4BA3-A1A2-DFCEDC7E5B9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E3-4BA3-A1A2-DFCEDC7E5B9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9D8-4CF0-8A6F-8D934539C7B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D8-4CF0-8A6F-8D934539C7B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2CE-45CE-B2A6-757453EBC60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CE-45CE-B2A6-757453EBC60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2F8-4816-9C57-F5DEDDB33A7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F8-4816-9C57-F5DEDDB33A7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55D-4609-B499-95D09931D8C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5D-4609-B499-95D09931D8C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formatCode="#,##0.00;&quot;△&quot;#,##0.00;&quot;-&quot;">
                  <c:v>5806.11</c:v>
                </c:pt>
                <c:pt idx="4" formatCode="#,##0.00;&quot;△&quot;#,##0.00;&quot;-&quot;">
                  <c:v>5564.88</c:v>
                </c:pt>
              </c:numCache>
            </c:numRef>
          </c:val>
          <c:extLst>
            <c:ext xmlns:c16="http://schemas.microsoft.com/office/drawing/2014/chart" uri="{C3380CC4-5D6E-409C-BE32-E72D297353CC}">
              <c16:uniqueId val="{00000000-BA06-42CC-936B-C9D7815AE7B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1671.86</c:v>
                </c:pt>
                <c:pt idx="1">
                  <c:v>1673.47</c:v>
                </c:pt>
                <c:pt idx="2">
                  <c:v>1592.72</c:v>
                </c:pt>
                <c:pt idx="3">
                  <c:v>1243.71</c:v>
                </c:pt>
                <c:pt idx="4">
                  <c:v>1194.1500000000001</c:v>
                </c:pt>
              </c:numCache>
            </c:numRef>
          </c:val>
          <c:smooth val="0"/>
          <c:extLst>
            <c:ext xmlns:c16="http://schemas.microsoft.com/office/drawing/2014/chart" uri="{C3380CC4-5D6E-409C-BE32-E72D297353CC}">
              <c16:uniqueId val="{00000001-BA06-42CC-936B-C9D7815AE7B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68.05</c:v>
                </c:pt>
                <c:pt idx="1">
                  <c:v>59.57</c:v>
                </c:pt>
                <c:pt idx="2">
                  <c:v>64.209999999999994</c:v>
                </c:pt>
                <c:pt idx="3">
                  <c:v>75.02</c:v>
                </c:pt>
                <c:pt idx="4">
                  <c:v>72.069999999999993</c:v>
                </c:pt>
              </c:numCache>
            </c:numRef>
          </c:val>
          <c:extLst>
            <c:ext xmlns:c16="http://schemas.microsoft.com/office/drawing/2014/chart" uri="{C3380CC4-5D6E-409C-BE32-E72D297353CC}">
              <c16:uniqueId val="{00000000-D6BC-4994-9B9A-7EC8E63216F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50.54</c:v>
                </c:pt>
                <c:pt idx="1">
                  <c:v>49.22</c:v>
                </c:pt>
                <c:pt idx="2">
                  <c:v>53.7</c:v>
                </c:pt>
                <c:pt idx="3">
                  <c:v>74.3</c:v>
                </c:pt>
                <c:pt idx="4">
                  <c:v>72.260000000000005</c:v>
                </c:pt>
              </c:numCache>
            </c:numRef>
          </c:val>
          <c:smooth val="0"/>
          <c:extLst>
            <c:ext xmlns:c16="http://schemas.microsoft.com/office/drawing/2014/chart" uri="{C3380CC4-5D6E-409C-BE32-E72D297353CC}">
              <c16:uniqueId val="{00000001-D6BC-4994-9B9A-7EC8E63216F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273.45</c:v>
                </c:pt>
                <c:pt idx="1">
                  <c:v>316.11</c:v>
                </c:pt>
                <c:pt idx="2">
                  <c:v>282.82</c:v>
                </c:pt>
                <c:pt idx="3">
                  <c:v>284.37</c:v>
                </c:pt>
                <c:pt idx="4">
                  <c:v>307.69</c:v>
                </c:pt>
              </c:numCache>
            </c:numRef>
          </c:val>
          <c:extLst>
            <c:ext xmlns:c16="http://schemas.microsoft.com/office/drawing/2014/chart" uri="{C3380CC4-5D6E-409C-BE32-E72D297353CC}">
              <c16:uniqueId val="{00000000-72BE-461E-9B83-9B7708EE1AA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320.36</c:v>
                </c:pt>
                <c:pt idx="1">
                  <c:v>332.02</c:v>
                </c:pt>
                <c:pt idx="2">
                  <c:v>300.35000000000002</c:v>
                </c:pt>
                <c:pt idx="3">
                  <c:v>221.81</c:v>
                </c:pt>
                <c:pt idx="4">
                  <c:v>230.02</c:v>
                </c:pt>
              </c:numCache>
            </c:numRef>
          </c:val>
          <c:smooth val="0"/>
          <c:extLst>
            <c:ext xmlns:c16="http://schemas.microsoft.com/office/drawing/2014/chart" uri="{C3380CC4-5D6E-409C-BE32-E72D297353CC}">
              <c16:uniqueId val="{00000001-72BE-461E-9B83-9B7708EE1AA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島根県　海士町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2284</v>
      </c>
      <c r="AM8" s="51"/>
      <c r="AN8" s="51"/>
      <c r="AO8" s="51"/>
      <c r="AP8" s="51"/>
      <c r="AQ8" s="51"/>
      <c r="AR8" s="51"/>
      <c r="AS8" s="51"/>
      <c r="AT8" s="46">
        <f>データ!T6</f>
        <v>33.44</v>
      </c>
      <c r="AU8" s="46"/>
      <c r="AV8" s="46"/>
      <c r="AW8" s="46"/>
      <c r="AX8" s="46"/>
      <c r="AY8" s="46"/>
      <c r="AZ8" s="46"/>
      <c r="BA8" s="46"/>
      <c r="BB8" s="46">
        <f>データ!U6</f>
        <v>68.3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64.489999999999995</v>
      </c>
      <c r="Q10" s="46"/>
      <c r="R10" s="46"/>
      <c r="S10" s="46"/>
      <c r="T10" s="46"/>
      <c r="U10" s="46"/>
      <c r="V10" s="46"/>
      <c r="W10" s="46">
        <f>データ!Q6</f>
        <v>100</v>
      </c>
      <c r="X10" s="46"/>
      <c r="Y10" s="46"/>
      <c r="Z10" s="46"/>
      <c r="AA10" s="46"/>
      <c r="AB10" s="46"/>
      <c r="AC10" s="46"/>
      <c r="AD10" s="51">
        <f>データ!R6</f>
        <v>4210</v>
      </c>
      <c r="AE10" s="51"/>
      <c r="AF10" s="51"/>
      <c r="AG10" s="51"/>
      <c r="AH10" s="51"/>
      <c r="AI10" s="51"/>
      <c r="AJ10" s="51"/>
      <c r="AK10" s="2"/>
      <c r="AL10" s="51">
        <f>データ!V6</f>
        <v>1433</v>
      </c>
      <c r="AM10" s="51"/>
      <c r="AN10" s="51"/>
      <c r="AO10" s="51"/>
      <c r="AP10" s="51"/>
      <c r="AQ10" s="51"/>
      <c r="AR10" s="51"/>
      <c r="AS10" s="51"/>
      <c r="AT10" s="46">
        <f>データ!W6</f>
        <v>0.71</v>
      </c>
      <c r="AU10" s="46"/>
      <c r="AV10" s="46"/>
      <c r="AW10" s="46"/>
      <c r="AX10" s="46"/>
      <c r="AY10" s="46"/>
      <c r="AZ10" s="46"/>
      <c r="BA10" s="46"/>
      <c r="BB10" s="46">
        <f>データ!X6</f>
        <v>2018.31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113</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111</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112</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【1,209.40】</v>
      </c>
      <c r="I86" s="26" t="str">
        <f>データ!CA6</f>
        <v>【74.48】</v>
      </c>
      <c r="J86" s="26" t="str">
        <f>データ!CL6</f>
        <v>【219.46】</v>
      </c>
      <c r="K86" s="26" t="str">
        <f>データ!CW6</f>
        <v>【42.82】</v>
      </c>
      <c r="L86" s="26" t="str">
        <f>データ!DH6</f>
        <v>【83.36】</v>
      </c>
      <c r="M86" s="26" t="s">
        <v>44</v>
      </c>
      <c r="N86" s="26" t="s">
        <v>44</v>
      </c>
      <c r="O86" s="26" t="str">
        <f>データ!EO6</f>
        <v>【0.12】</v>
      </c>
    </row>
  </sheetData>
  <sheetProtection algorithmName="SHA-512" hashValue="LxwXBpWjCOz/NEZmsGQ16XnotWbsxPBCtnOCymJ99jqPoGW4CQeOukzg6ANWLmx1HBjSmOsuHTAV6YVjzyuZQQ==" saltValue="c9cEvulDE5fZIrJ0iX4jG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325252</v>
      </c>
      <c r="D6" s="33">
        <f t="shared" si="3"/>
        <v>47</v>
      </c>
      <c r="E6" s="33">
        <f t="shared" si="3"/>
        <v>17</v>
      </c>
      <c r="F6" s="33">
        <f t="shared" si="3"/>
        <v>4</v>
      </c>
      <c r="G6" s="33">
        <f t="shared" si="3"/>
        <v>0</v>
      </c>
      <c r="H6" s="33" t="str">
        <f t="shared" si="3"/>
        <v>島根県　海士町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64.489999999999995</v>
      </c>
      <c r="Q6" s="34">
        <f t="shared" si="3"/>
        <v>100</v>
      </c>
      <c r="R6" s="34">
        <f t="shared" si="3"/>
        <v>4210</v>
      </c>
      <c r="S6" s="34">
        <f t="shared" si="3"/>
        <v>2284</v>
      </c>
      <c r="T6" s="34">
        <f t="shared" si="3"/>
        <v>33.44</v>
      </c>
      <c r="U6" s="34">
        <f t="shared" si="3"/>
        <v>68.3</v>
      </c>
      <c r="V6" s="34">
        <f t="shared" si="3"/>
        <v>1433</v>
      </c>
      <c r="W6" s="34">
        <f t="shared" si="3"/>
        <v>0.71</v>
      </c>
      <c r="X6" s="34">
        <f t="shared" si="3"/>
        <v>2018.31</v>
      </c>
      <c r="Y6" s="35">
        <f>IF(Y7="",NA(),Y7)</f>
        <v>41.57</v>
      </c>
      <c r="Z6" s="35">
        <f t="shared" ref="Z6:AH6" si="4">IF(Z7="",NA(),Z7)</f>
        <v>41.22</v>
      </c>
      <c r="AA6" s="35">
        <f t="shared" si="4"/>
        <v>40.21</v>
      </c>
      <c r="AB6" s="35">
        <f t="shared" si="4"/>
        <v>37.880000000000003</v>
      </c>
      <c r="AC6" s="35">
        <f t="shared" si="4"/>
        <v>37.56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5806.11</v>
      </c>
      <c r="BJ6" s="35">
        <f t="shared" si="7"/>
        <v>5564.88</v>
      </c>
      <c r="BK6" s="35">
        <f t="shared" si="7"/>
        <v>1671.86</v>
      </c>
      <c r="BL6" s="35">
        <f t="shared" si="7"/>
        <v>1673.47</v>
      </c>
      <c r="BM6" s="35">
        <f t="shared" si="7"/>
        <v>1592.72</v>
      </c>
      <c r="BN6" s="35">
        <f t="shared" si="7"/>
        <v>1243.71</v>
      </c>
      <c r="BO6" s="35">
        <f t="shared" si="7"/>
        <v>1194.1500000000001</v>
      </c>
      <c r="BP6" s="34" t="str">
        <f>IF(BP7="","",IF(BP7="-","【-】","【"&amp;SUBSTITUTE(TEXT(BP7,"#,##0.00"),"-","△")&amp;"】"))</f>
        <v>【1,209.40】</v>
      </c>
      <c r="BQ6" s="35">
        <f>IF(BQ7="",NA(),BQ7)</f>
        <v>68.05</v>
      </c>
      <c r="BR6" s="35">
        <f t="shared" ref="BR6:BZ6" si="8">IF(BR7="",NA(),BR7)</f>
        <v>59.57</v>
      </c>
      <c r="BS6" s="35">
        <f t="shared" si="8"/>
        <v>64.209999999999994</v>
      </c>
      <c r="BT6" s="35">
        <f t="shared" si="8"/>
        <v>75.02</v>
      </c>
      <c r="BU6" s="35">
        <f t="shared" si="8"/>
        <v>72.069999999999993</v>
      </c>
      <c r="BV6" s="35">
        <f t="shared" si="8"/>
        <v>50.54</v>
      </c>
      <c r="BW6" s="35">
        <f t="shared" si="8"/>
        <v>49.22</v>
      </c>
      <c r="BX6" s="35">
        <f t="shared" si="8"/>
        <v>53.7</v>
      </c>
      <c r="BY6" s="35">
        <f t="shared" si="8"/>
        <v>74.3</v>
      </c>
      <c r="BZ6" s="35">
        <f t="shared" si="8"/>
        <v>72.260000000000005</v>
      </c>
      <c r="CA6" s="34" t="str">
        <f>IF(CA7="","",IF(CA7="-","【-】","【"&amp;SUBSTITUTE(TEXT(CA7,"#,##0.00"),"-","△")&amp;"】"))</f>
        <v>【74.48】</v>
      </c>
      <c r="CB6" s="35">
        <f>IF(CB7="",NA(),CB7)</f>
        <v>273.45</v>
      </c>
      <c r="CC6" s="35">
        <f t="shared" ref="CC6:CK6" si="9">IF(CC7="",NA(),CC7)</f>
        <v>316.11</v>
      </c>
      <c r="CD6" s="35">
        <f t="shared" si="9"/>
        <v>282.82</v>
      </c>
      <c r="CE6" s="35">
        <f t="shared" si="9"/>
        <v>284.37</v>
      </c>
      <c r="CF6" s="35">
        <f t="shared" si="9"/>
        <v>307.69</v>
      </c>
      <c r="CG6" s="35">
        <f t="shared" si="9"/>
        <v>320.36</v>
      </c>
      <c r="CH6" s="35">
        <f t="shared" si="9"/>
        <v>332.02</v>
      </c>
      <c r="CI6" s="35">
        <f t="shared" si="9"/>
        <v>300.35000000000002</v>
      </c>
      <c r="CJ6" s="35">
        <f t="shared" si="9"/>
        <v>221.81</v>
      </c>
      <c r="CK6" s="35">
        <f t="shared" si="9"/>
        <v>230.02</v>
      </c>
      <c r="CL6" s="34" t="str">
        <f>IF(CL7="","",IF(CL7="-","【-】","【"&amp;SUBSTITUTE(TEXT(CL7,"#,##0.00"),"-","△")&amp;"】"))</f>
        <v>【219.46】</v>
      </c>
      <c r="CM6" s="35">
        <f>IF(CM7="",NA(),CM7)</f>
        <v>53.41</v>
      </c>
      <c r="CN6" s="35">
        <f t="shared" ref="CN6:CV6" si="10">IF(CN7="",NA(),CN7)</f>
        <v>54</v>
      </c>
      <c r="CO6" s="35">
        <f t="shared" si="10"/>
        <v>57.88</v>
      </c>
      <c r="CP6" s="35">
        <f t="shared" si="10"/>
        <v>47.76</v>
      </c>
      <c r="CQ6" s="35">
        <f t="shared" si="10"/>
        <v>47.06</v>
      </c>
      <c r="CR6" s="35">
        <f t="shared" si="10"/>
        <v>34.74</v>
      </c>
      <c r="CS6" s="35">
        <f t="shared" si="10"/>
        <v>36.65</v>
      </c>
      <c r="CT6" s="35">
        <f t="shared" si="10"/>
        <v>37.72</v>
      </c>
      <c r="CU6" s="35">
        <f t="shared" si="10"/>
        <v>43.36</v>
      </c>
      <c r="CV6" s="35">
        <f t="shared" si="10"/>
        <v>42.56</v>
      </c>
      <c r="CW6" s="34" t="str">
        <f>IF(CW7="","",IF(CW7="-","【-】","【"&amp;SUBSTITUTE(TEXT(CW7,"#,##0.00"),"-","△")&amp;"】"))</f>
        <v>【42.82】</v>
      </c>
      <c r="CX6" s="35">
        <f>IF(CX7="",NA(),CX7)</f>
        <v>79.459999999999994</v>
      </c>
      <c r="CY6" s="35">
        <f t="shared" ref="CY6:DG6" si="11">IF(CY7="",NA(),CY7)</f>
        <v>81.34</v>
      </c>
      <c r="CZ6" s="35">
        <f t="shared" si="11"/>
        <v>83.33</v>
      </c>
      <c r="DA6" s="35">
        <f t="shared" si="11"/>
        <v>81.7</v>
      </c>
      <c r="DB6" s="35">
        <f t="shared" si="11"/>
        <v>85.62</v>
      </c>
      <c r="DC6" s="35">
        <f t="shared" si="11"/>
        <v>70.14</v>
      </c>
      <c r="DD6" s="35">
        <f t="shared" si="11"/>
        <v>68.83</v>
      </c>
      <c r="DE6" s="35">
        <f t="shared" si="11"/>
        <v>68.459999999999994</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0.08</v>
      </c>
      <c r="EK6" s="35">
        <f t="shared" si="14"/>
        <v>0.26</v>
      </c>
      <c r="EL6" s="35">
        <f t="shared" si="14"/>
        <v>0.13</v>
      </c>
      <c r="EM6" s="35">
        <f t="shared" si="14"/>
        <v>0.09</v>
      </c>
      <c r="EN6" s="35">
        <f t="shared" si="14"/>
        <v>0.13</v>
      </c>
      <c r="EO6" s="34" t="str">
        <f>IF(EO7="","",IF(EO7="-","【-】","【"&amp;SUBSTITUTE(TEXT(EO7,"#,##0.00"),"-","△")&amp;"】"))</f>
        <v>【0.12】</v>
      </c>
    </row>
    <row r="7" spans="1:145" s="36" customFormat="1" x14ac:dyDescent="0.15">
      <c r="A7" s="28"/>
      <c r="B7" s="37">
        <v>2018</v>
      </c>
      <c r="C7" s="37">
        <v>325252</v>
      </c>
      <c r="D7" s="37">
        <v>47</v>
      </c>
      <c r="E7" s="37">
        <v>17</v>
      </c>
      <c r="F7" s="37">
        <v>4</v>
      </c>
      <c r="G7" s="37">
        <v>0</v>
      </c>
      <c r="H7" s="37" t="s">
        <v>98</v>
      </c>
      <c r="I7" s="37" t="s">
        <v>99</v>
      </c>
      <c r="J7" s="37" t="s">
        <v>100</v>
      </c>
      <c r="K7" s="37" t="s">
        <v>101</v>
      </c>
      <c r="L7" s="37" t="s">
        <v>102</v>
      </c>
      <c r="M7" s="37" t="s">
        <v>103</v>
      </c>
      <c r="N7" s="38" t="s">
        <v>104</v>
      </c>
      <c r="O7" s="38" t="s">
        <v>105</v>
      </c>
      <c r="P7" s="38">
        <v>64.489999999999995</v>
      </c>
      <c r="Q7" s="38">
        <v>100</v>
      </c>
      <c r="R7" s="38">
        <v>4210</v>
      </c>
      <c r="S7" s="38">
        <v>2284</v>
      </c>
      <c r="T7" s="38">
        <v>33.44</v>
      </c>
      <c r="U7" s="38">
        <v>68.3</v>
      </c>
      <c r="V7" s="38">
        <v>1433</v>
      </c>
      <c r="W7" s="38">
        <v>0.71</v>
      </c>
      <c r="X7" s="38">
        <v>2018.31</v>
      </c>
      <c r="Y7" s="38">
        <v>41.57</v>
      </c>
      <c r="Z7" s="38">
        <v>41.22</v>
      </c>
      <c r="AA7" s="38">
        <v>40.21</v>
      </c>
      <c r="AB7" s="38">
        <v>37.880000000000003</v>
      </c>
      <c r="AC7" s="38">
        <v>37.56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42">
        <v>0</v>
      </c>
      <c r="BI7" s="38">
        <v>5806.11</v>
      </c>
      <c r="BJ7" s="38">
        <v>5564.88</v>
      </c>
      <c r="BK7" s="38">
        <v>1671.86</v>
      </c>
      <c r="BL7" s="38">
        <v>1673.47</v>
      </c>
      <c r="BM7" s="38">
        <v>1592.72</v>
      </c>
      <c r="BN7" s="38">
        <v>1243.71</v>
      </c>
      <c r="BO7" s="38">
        <v>1194.1500000000001</v>
      </c>
      <c r="BP7" s="38">
        <v>1209.4000000000001</v>
      </c>
      <c r="BQ7" s="38">
        <v>68.05</v>
      </c>
      <c r="BR7" s="38">
        <v>59.57</v>
      </c>
      <c r="BS7" s="38">
        <v>64.209999999999994</v>
      </c>
      <c r="BT7" s="38">
        <v>75.02</v>
      </c>
      <c r="BU7" s="38">
        <v>72.069999999999993</v>
      </c>
      <c r="BV7" s="38">
        <v>50.54</v>
      </c>
      <c r="BW7" s="38">
        <v>49.22</v>
      </c>
      <c r="BX7" s="38">
        <v>53.7</v>
      </c>
      <c r="BY7" s="38">
        <v>74.3</v>
      </c>
      <c r="BZ7" s="38">
        <v>72.260000000000005</v>
      </c>
      <c r="CA7" s="38">
        <v>74.48</v>
      </c>
      <c r="CB7" s="38">
        <v>273.45</v>
      </c>
      <c r="CC7" s="38">
        <v>316.11</v>
      </c>
      <c r="CD7" s="38">
        <v>282.82</v>
      </c>
      <c r="CE7" s="38">
        <v>284.37</v>
      </c>
      <c r="CF7" s="38">
        <v>307.69</v>
      </c>
      <c r="CG7" s="38">
        <v>320.36</v>
      </c>
      <c r="CH7" s="38">
        <v>332.02</v>
      </c>
      <c r="CI7" s="38">
        <v>300.35000000000002</v>
      </c>
      <c r="CJ7" s="38">
        <v>221.81</v>
      </c>
      <c r="CK7" s="38">
        <v>230.02</v>
      </c>
      <c r="CL7" s="38">
        <v>219.46</v>
      </c>
      <c r="CM7" s="38">
        <v>53.41</v>
      </c>
      <c r="CN7" s="38">
        <v>54</v>
      </c>
      <c r="CO7" s="38">
        <v>57.88</v>
      </c>
      <c r="CP7" s="38">
        <v>47.76</v>
      </c>
      <c r="CQ7" s="38">
        <v>47.06</v>
      </c>
      <c r="CR7" s="38">
        <v>34.74</v>
      </c>
      <c r="CS7" s="38">
        <v>36.65</v>
      </c>
      <c r="CT7" s="38">
        <v>37.72</v>
      </c>
      <c r="CU7" s="38">
        <v>43.36</v>
      </c>
      <c r="CV7" s="38">
        <v>42.56</v>
      </c>
      <c r="CW7" s="38">
        <v>42.82</v>
      </c>
      <c r="CX7" s="38">
        <v>79.459999999999994</v>
      </c>
      <c r="CY7" s="38">
        <v>81.34</v>
      </c>
      <c r="CZ7" s="38">
        <v>83.33</v>
      </c>
      <c r="DA7" s="38">
        <v>81.7</v>
      </c>
      <c r="DB7" s="38">
        <v>85.62</v>
      </c>
      <c r="DC7" s="38">
        <v>70.14</v>
      </c>
      <c r="DD7" s="38">
        <v>68.83</v>
      </c>
      <c r="DE7" s="38">
        <v>68.459999999999994</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0.08</v>
      </c>
      <c r="EK7" s="38">
        <v>0.26</v>
      </c>
      <c r="EL7" s="38">
        <v>0.13</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dcterms:modified xsi:type="dcterms:W3CDTF">2020-02-27T06:19:24Z</dcterms:modified>
</cp:coreProperties>
</file>