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172.17.100.151\財政係\データ１\各種調査\H31調査\20200117_公営企業に係る「経営比較分析表」の分析等について\"/>
    </mc:Choice>
  </mc:AlternateContent>
  <xr:revisionPtr revIDLastSave="0" documentId="13_ncr:1_{64DB7797-3E52-44B1-A385-07D5E08990E7}" xr6:coauthVersionLast="43" xr6:coauthVersionMax="43" xr10:uidLastSave="{00000000-0000-0000-0000-000000000000}"/>
  <workbookProtection workbookAlgorithmName="SHA-512" workbookHashValue="iWW7VlOvpX1CgWp9iLd0WYSRPwe20o4+35monyYccfW+0Za8JeyKryeB6jSFl4324w1uRHUXpoS6FFdcbULl1g==" workbookSaltValue="uLb7QdAYe2/ncdJP+P+Jnw==" workbookSpinCount="100000" lockStructure="1"/>
  <bookViews>
    <workbookView xWindow="-120" yWindow="-120" windowWidth="29040" windowHeight="17640" xr2:uid="{00000000-000D-0000-FFFF-FFFF00000000}"/>
  </bookViews>
  <sheets>
    <sheet name="法非適用_水道事業" sheetId="4" r:id="rId1"/>
    <sheet name="データ" sheetId="5" state="hidden" r:id="rId2"/>
  </sheets>
  <calcPr calcId="18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<sst xmlns="http://schemas.openxmlformats.org/spreadsheetml/2006/main" count="225" uniqueCount="113">
  <si>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</si>
  <si>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</si>
  <si>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</si>
  <si>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</si>
  <si>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</si>
  <si>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</si>
  <si>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</si>
  <si>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</si>
  <si>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</si>
  <si>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</si>
  <si>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</si>
  <si>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</si>
  <si>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</si>
  <si>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</si>
  <si>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</si>
  <si>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</si>
  <si>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</si>
  <si>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</si>
  <si>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</si>
  <si>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</si>
  <si>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</si>
  <si>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</si>
  <si>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</si>
  <si>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</si>
  <si>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</si>
  <si>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</si>
  <si>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</si>
  <si>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</si>
  <si>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</si>
  <si>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</si>
  <si>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</si>
  <si>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</si>
  <si>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</si>
  <si>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</si>
  <si>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</si>
  <si>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</si>
  <si>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</si>
  <si>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</si>
  <si>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</si>
  <si>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</si>
  <si>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</si>
  <si>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</si>
  <si>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</si>
  <si>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</si>
  <si>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</si>
  <si>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</si>
  <si>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</si>
  <si>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</si>
  <si>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</si>
  <si>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</si>
  <si>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</si>
  <si>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</si>
  <si>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</si>
  <si>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</si>
  <si>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</si>
  <si>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</si>
  <si>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</si>
  <si>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</si>
  <si>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</si>
  <si>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</si>
  <si>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</si>
  <si>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</si>
  <si>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</si>
  <si>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</si>
  <si>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</si>
  <si>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</si>
  <si>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</si>
  <si>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</si>
  <si>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</si>
  <si>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</si>
  <si>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</si>
  <si>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</si>
  <si>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</si>
  <si>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</si>
  <si>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</si>
  <si>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</si>
  <si>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</si>
  <si>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</si>
  <si>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</si>
  <si>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</si>
  <si>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</si>
  <si>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</si>
  <si>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</si>
  <si>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</si>
  <si>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</si>
  <si>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</si>
  <si>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</si>
  <si>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</si>
  <si>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</si>
  <si>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</si>
  <si>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</si>
  <si>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</si>
  <si>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</si>
  <si>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</si>
  <si>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</si>
  <si>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</si>
  <si>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</si>
  <si>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</si>
  <si>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</si>
  <si>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</si>
  <si>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</si>
  <si>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</si>
  <si>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</si>
  <si>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</si>
  <si>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</si>
  <si>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</si>
  <si>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</si>
  <si>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</si>
  <si>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</si>
  <si>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</si>
  <si>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は、町民の日常生活に欠かせない水道を常に安定した量を確保しながら供給することが求められます。また町民の健康を守り、生活環境を維持するため、適切な水質管理及び清浄な水の供給を実施していくことに加えて、こうしたサービスを有事の際にも維持していくことが重要です。
　そのために「経営戦略」を着実に実行し、適切なローリングを実施することで、経費の削減及び適正な収入の確保、また施設の適正化を進めるなど、引き続き経営努力を行っていきます。</t>
    <phoneticPr fontId="4"/>
  </si>
  <si>
    <t>　本町の管路については、昭和６２年に整備されたものが一番古く、給水開始から約３０年経過していますが、有収率は今後も９０%近くを推移すると予想されることから、しばらく管路の更新予定はありません。　　　　　　　　　　　　　　　　　　　　　　　　　。電気機械設備については、１０年以上経過している設備があるため、平成３０年度より計画的な更新を随時実施しています。　　</t>
    <rPh sb="168" eb="170">
      <t>ズイジ</t>
    </rPh>
    <phoneticPr fontId="4"/>
  </si>
  <si>
    <t xml:space="preserve"> 本町は、島根半島の沖合約６０kmに浮かぶ離島であり、人口密度も高くないことから、水道事業を経営するには厳しい環境にあります。
［①経常収支比率］は、７０%台であり引き続き一般会計繰入金からの補填が必要な状態にあるため、経営改善に向けた取組を進めていく必要があります。
［④企業債残高対給水収益比率］は、横ばい状態でありますが、類似団体と比較すると高い傾向にあります。今後は人口減少や施設の老朽化などが進行するため、企業債も増加する予想であり、更なる経営努力が必要となります。
［⑤料金回収率」は、横ばい状態でありますが、類似団体と比較すると低めの傾向にあります。これは、管理に必要な費用を一般会計から補填しているからであり、今後は給水収益を高めていけるよう適切な料金収入の確保に向けた努力が必要となります。
［⑥給水原価］は、類似団体と比較すると高くなっています。これは、給水区域が離島であり、人口密度が低く、給水人口に対して管路を含めた水道施設規模が大きくなっているためであると考えられます。
　　　　　　　　　　　　　　　　　　　　　　　　　　　　　［⑦施設利用率］、［⑧有収率］に関しては、類似団体の平均値を上回っていますが、更なる改善に向けて効率的な取組を進めていきます。
　　　　　　　　　　　　　　　　　　　　　　　　　　　　　　　　本町は、令和８年度までの経営見通しや投資計画に基づく「経営戦略」を策定済であり、この戦略を適切にローリングしていくことで健全な経営に計画的に取り組んでいきます。</t>
    <rPh sb="111" eb="113">
      <t>ケイエイ</t>
    </rPh>
    <rPh sb="113" eb="115">
      <t>カイゼン</t>
    </rPh>
    <rPh sb="116" eb="117">
      <t>ム</t>
    </rPh>
    <rPh sb="119" eb="121">
      <t>トリクミ</t>
    </rPh>
    <rPh sb="122" eb="123">
      <t>スス</t>
    </rPh>
    <rPh sb="127" eb="129">
      <t>ヒツヨウ</t>
    </rPh>
    <rPh sb="154" eb="155">
      <t>ヨコ</t>
    </rPh>
    <rPh sb="157" eb="159">
      <t>ジョウタイ</t>
    </rPh>
    <rPh sb="166" eb="168">
      <t>ルイジ</t>
    </rPh>
    <rPh sb="168" eb="170">
      <t>ダンタイ</t>
    </rPh>
    <rPh sb="171" eb="173">
      <t>ヒカク</t>
    </rPh>
    <rPh sb="176" eb="177">
      <t>タカ</t>
    </rPh>
    <rPh sb="178" eb="180">
      <t>ケイコウ</t>
    </rPh>
    <rPh sb="210" eb="212">
      <t>キギョウ</t>
    </rPh>
    <rPh sb="212" eb="213">
      <t>サイ</t>
    </rPh>
    <rPh sb="214" eb="216">
      <t>ゾウカ</t>
    </rPh>
    <rPh sb="218" eb="220">
      <t>ヨソウ</t>
    </rPh>
    <rPh sb="244" eb="246">
      <t>リョウキン</t>
    </rPh>
    <rPh sb="246" eb="248">
      <t>カイシュウ</t>
    </rPh>
    <rPh sb="248" eb="249">
      <t>リツ</t>
    </rPh>
    <rPh sb="252" eb="253">
      <t>ヨコ</t>
    </rPh>
    <rPh sb="255" eb="257">
      <t>ジョウタイ</t>
    </rPh>
    <rPh sb="264" eb="266">
      <t>ルイジ</t>
    </rPh>
    <rPh sb="266" eb="268">
      <t>ダンタイ</t>
    </rPh>
    <rPh sb="269" eb="271">
      <t>ヒカク</t>
    </rPh>
    <rPh sb="274" eb="275">
      <t>ヒク</t>
    </rPh>
    <rPh sb="277" eb="279">
      <t>ケイコウ</t>
    </rPh>
    <rPh sb="289" eb="291">
      <t>カンリ</t>
    </rPh>
    <rPh sb="292" eb="294">
      <t>ヒツヨウ</t>
    </rPh>
    <rPh sb="295" eb="297">
      <t>ヒヨウ</t>
    </rPh>
    <rPh sb="298" eb="300">
      <t>イッパン</t>
    </rPh>
    <rPh sb="300" eb="302">
      <t>カイケイ</t>
    </rPh>
    <rPh sb="304" eb="306">
      <t>ホテン</t>
    </rPh>
    <rPh sb="316" eb="318">
      <t>コンゴ</t>
    </rPh>
    <rPh sb="319" eb="321">
      <t>キュウスイ</t>
    </rPh>
    <rPh sb="321" eb="323">
      <t>シュウエキ</t>
    </rPh>
    <rPh sb="324" eb="325">
      <t>タカ</t>
    </rPh>
    <rPh sb="332" eb="334">
      <t>テキセツ</t>
    </rPh>
    <rPh sb="335" eb="337">
      <t>リョウキン</t>
    </rPh>
    <rPh sb="337" eb="339">
      <t>シュウニュウ</t>
    </rPh>
    <rPh sb="340" eb="342">
      <t>カクホ</t>
    </rPh>
    <rPh sb="343" eb="344">
      <t>ム</t>
    </rPh>
    <rPh sb="346" eb="348">
      <t>ドリョク</t>
    </rPh>
    <rPh sb="349" eb="351">
      <t>ヒツヨウ</t>
    </rPh>
    <rPh sb="361" eb="363">
      <t>キュウスイ</t>
    </rPh>
    <rPh sb="363" eb="365">
      <t>ゲンカ</t>
    </rPh>
    <rPh sb="368" eb="370">
      <t>ルイジ</t>
    </rPh>
    <rPh sb="370" eb="372">
      <t>ダンタイ</t>
    </rPh>
    <rPh sb="373" eb="375">
      <t>ヒカク</t>
    </rPh>
    <rPh sb="378" eb="379">
      <t>タカ</t>
    </rPh>
    <rPh sb="391" eb="393">
      <t>キュウスイ</t>
    </rPh>
    <rPh sb="393" eb="395">
      <t>クイキ</t>
    </rPh>
    <rPh sb="396" eb="398">
      <t>リトウ</t>
    </rPh>
    <rPh sb="402" eb="404">
      <t>ジンコウ</t>
    </rPh>
    <rPh sb="404" eb="406">
      <t>ミツド</t>
    </rPh>
    <rPh sb="407" eb="408">
      <t>ヒク</t>
    </rPh>
    <rPh sb="410" eb="412">
      <t>キュウスイ</t>
    </rPh>
    <rPh sb="412" eb="414">
      <t>ジンコウ</t>
    </rPh>
    <rPh sb="415" eb="416">
      <t>タイ</t>
    </rPh>
    <rPh sb="418" eb="420">
      <t>カンロ</t>
    </rPh>
    <rPh sb="421" eb="422">
      <t>フク</t>
    </rPh>
    <rPh sb="424" eb="426">
      <t>スイドウ</t>
    </rPh>
    <rPh sb="426" eb="428">
      <t>シセツ</t>
    </rPh>
    <rPh sb="428" eb="430">
      <t>キボ</t>
    </rPh>
    <rPh sb="431" eb="432">
      <t>オオ</t>
    </rPh>
    <rPh sb="445" eb="446">
      <t>カンガ</t>
    </rPh>
    <rPh sb="578" eb="580">
      <t>ホンチョウ</t>
    </rPh>
    <rPh sb="582" eb="584">
      <t>レイワ</t>
    </rPh>
    <rPh sb="623" eb="625">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</si>
</sst>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65-49E5-A9D6-EA3C29AE181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9065-49E5-A9D6-EA3C29AE181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66.25</c:v>
                </c:pt>
                <c:pt idx="1">
                  <c:v>61.33</c:v>
                </c:pt>
                <c:pt idx="2">
                  <c:v>58.68</c:v>
                </c:pt>
                <c:pt idx="3">
                  <c:v>63.03</c:v>
                </c:pt>
                <c:pt idx="4">
                  <c:v>61.02</c:v>
                </c:pt>
              </c:numCache>
            </c:numRef>
          </c:val>
          <c:extLst>
            <c:ext xmlns:c16="http://schemas.microsoft.com/office/drawing/2014/chart" uri="{C3380CC4-5D6E-409C-BE32-E72D297353CC}">
              <c16:uniqueId val="{00000000-1965-431D-80DE-63D81743E7C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1965-431D-80DE-63D81743E7C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83.1</c:v>
                </c:pt>
                <c:pt idx="1">
                  <c:v>92.77</c:v>
                </c:pt>
                <c:pt idx="2">
                  <c:v>93.81</c:v>
                </c:pt>
                <c:pt idx="3">
                  <c:v>88.64</c:v>
                </c:pt>
                <c:pt idx="4">
                  <c:v>93.56</c:v>
                </c:pt>
              </c:numCache>
            </c:numRef>
          </c:val>
          <c:extLst>
            <c:ext xmlns:c16="http://schemas.microsoft.com/office/drawing/2014/chart" uri="{C3380CC4-5D6E-409C-BE32-E72D297353CC}">
              <c16:uniqueId val="{00000000-20BA-450A-8DE9-70FE516F203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20BA-450A-8DE9-70FE516F203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72.17</c:v>
                </c:pt>
                <c:pt idx="1">
                  <c:v>72.239999999999995</c:v>
                </c:pt>
                <c:pt idx="2">
                  <c:v>73.03</c:v>
                </c:pt>
                <c:pt idx="3">
                  <c:v>71.11</c:v>
                </c:pt>
                <c:pt idx="4">
                  <c:v>70.91</c:v>
                </c:pt>
              </c:numCache>
            </c:numRef>
          </c:val>
          <c:extLst>
            <c:ext xmlns:c16="http://schemas.microsoft.com/office/drawing/2014/chart" uri="{C3380CC4-5D6E-409C-BE32-E72D297353CC}">
              <c16:uniqueId val="{00000000-A2AC-446D-B279-E0BD92ABFB0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A2AC-446D-B279-E0BD92ABFB0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A3-44F5-875D-6B5B854A359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3-44F5-875D-6B5B854A359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E6-4CF5-828F-AD6EC1C225C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E6-4CF5-828F-AD6EC1C225C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E-4755-8B35-9CCF916D653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E-4755-8B35-9CCF916D653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70-4ECA-915C-4FA33D8BDE7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70-4ECA-915C-4FA33D8BDE7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1770.56</c:v>
                </c:pt>
                <c:pt idx="1">
                  <c:v>1610.38</c:v>
                </c:pt>
                <c:pt idx="2">
                  <c:v>1594.09</c:v>
                </c:pt>
                <c:pt idx="3">
                  <c:v>1483.24</c:v>
                </c:pt>
                <c:pt idx="4">
                  <c:v>1493.09</c:v>
                </c:pt>
              </c:numCache>
            </c:numRef>
          </c:val>
          <c:extLst>
            <c:ext xmlns:c16="http://schemas.microsoft.com/office/drawing/2014/chart" uri="{C3380CC4-5D6E-409C-BE32-E72D297353CC}">
              <c16:uniqueId val="{00000000-B0D5-41B9-97A8-9A643E8888E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B0D5-41B9-97A8-9A643E8888E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49.79</c:v>
                </c:pt>
                <c:pt idx="1">
                  <c:v>53.04</c:v>
                </c:pt>
                <c:pt idx="2">
                  <c:v>44.34</c:v>
                </c:pt>
                <c:pt idx="3">
                  <c:v>47.61</c:v>
                </c:pt>
                <c:pt idx="4">
                  <c:v>47.98</c:v>
                </c:pt>
              </c:numCache>
            </c:numRef>
          </c:val>
          <c:extLst>
            <c:ext xmlns:c16="http://schemas.microsoft.com/office/drawing/2014/chart" uri="{C3380CC4-5D6E-409C-BE32-E72D297353CC}">
              <c16:uniqueId val="{00000000-5ABB-482B-BA86-0D16AEFE44A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5ABB-482B-BA86-0D16AEFE44A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500.63</c:v>
                </c:pt>
                <c:pt idx="1">
                  <c:v>473.87</c:v>
                </c:pt>
                <c:pt idx="2">
                  <c:v>568.35</c:v>
                </c:pt>
                <c:pt idx="3">
                  <c:v>527.94000000000005</c:v>
                </c:pt>
                <c:pt idx="4">
                  <c:v>524.59</c:v>
                </c:pt>
              </c:numCache>
            </c:numRef>
          </c:val>
          <c:extLst>
            <c:ext xmlns:c16="http://schemas.microsoft.com/office/drawing/2014/chart" uri="{C3380CC4-5D6E-409C-BE32-E72D297353CC}">
              <c16:uniqueId val="{00000000-31F9-473A-9032-47B4D5CC65E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31F9-473A-9032-47B4D5CC65E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 zoomScale="85" zoomScaleNormal="85"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海士町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2284</v>
      </c>
      <c r="AM8" s="66"/>
      <c r="AN8" s="66"/>
      <c r="AO8" s="66"/>
      <c r="AP8" s="66"/>
      <c r="AQ8" s="66"/>
      <c r="AR8" s="66"/>
      <c r="AS8" s="66"/>
      <c r="AT8" s="65">
        <f>データ!$S$6</f>
        <v>33.44</v>
      </c>
      <c r="AU8" s="65"/>
      <c r="AV8" s="65"/>
      <c r="AW8" s="65"/>
      <c r="AX8" s="65"/>
      <c r="AY8" s="65"/>
      <c r="AZ8" s="65"/>
      <c r="BA8" s="65"/>
      <c r="BB8" s="65">
        <f>データ!$T$6</f>
        <v>68.3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4530</v>
      </c>
      <c r="X10" s="66"/>
      <c r="Y10" s="66"/>
      <c r="Z10" s="66"/>
      <c r="AA10" s="66"/>
      <c r="AB10" s="66"/>
      <c r="AC10" s="66"/>
      <c r="AD10" s="2"/>
      <c r="AE10" s="2"/>
      <c r="AF10" s="2"/>
      <c r="AG10" s="2"/>
      <c r="AH10" s="2"/>
      <c r="AI10" s="2"/>
      <c r="AJ10" s="2"/>
      <c r="AK10" s="2"/>
      <c r="AL10" s="66">
        <f>データ!$U$6</f>
        <v>2222</v>
      </c>
      <c r="AM10" s="66"/>
      <c r="AN10" s="66"/>
      <c r="AO10" s="66"/>
      <c r="AP10" s="66"/>
      <c r="AQ10" s="66"/>
      <c r="AR10" s="66"/>
      <c r="AS10" s="66"/>
      <c r="AT10" s="65">
        <f>データ!$V$6</f>
        <v>33.5</v>
      </c>
      <c r="AU10" s="65"/>
      <c r="AV10" s="65"/>
      <c r="AW10" s="65"/>
      <c r="AX10" s="65"/>
      <c r="AY10" s="65"/>
      <c r="AZ10" s="65"/>
      <c r="BA10" s="65"/>
      <c r="BB10" s="65">
        <f>データ!$W$6</f>
        <v>66.33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112</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11.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3"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Fs/ppH/cXagyFnJ2Qxu2RouP87F/SCWiCPg2KBGiSmd5ZNrxhrUMl/jenIQPSQzOIe1nFA9Q4gn0FdBUQEZtqg==" saltValue="10teueDr/cbyNh/0wuv6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325252</v>
      </c>
      <c r="D6" s="34">
        <f t="shared" si="3"/>
        <v>47</v>
      </c>
      <c r="E6" s="34">
        <f t="shared" si="3"/>
        <v>1</v>
      </c>
      <c r="F6" s="34">
        <f t="shared" si="3"/>
        <v>0</v>
      </c>
      <c r="G6" s="34">
        <f t="shared" si="3"/>
        <v>0</v>
      </c>
      <c r="H6" s="34" t="str">
        <f t="shared" si="3"/>
        <v>島根県　海士町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4530</v>
      </c>
      <c r="R6" s="35">
        <f t="shared" si="3"/>
        <v>2284</v>
      </c>
      <c r="S6" s="35">
        <f t="shared" si="3"/>
        <v>33.44</v>
      </c>
      <c r="T6" s="35">
        <f t="shared" si="3"/>
        <v>68.3</v>
      </c>
      <c r="U6" s="35">
        <f t="shared" si="3"/>
        <v>2222</v>
      </c>
      <c r="V6" s="35">
        <f t="shared" si="3"/>
        <v>33.5</v>
      </c>
      <c r="W6" s="35">
        <f t="shared" si="3"/>
        <v>66.33</v>
      </c>
      <c r="X6" s="36">
        <f>IF(X7="",NA(),X7)</f>
        <v>72.17</v>
      </c>
      <c r="Y6" s="36">
        <f t="shared" ref="Y6:AG6" si="4">IF(Y7="",NA(),Y7)</f>
        <v>72.239999999999995</v>
      </c>
      <c r="Z6" s="36">
        <f t="shared" si="4"/>
        <v>73.03</v>
      </c>
      <c r="AA6" s="36">
        <f t="shared" si="4"/>
        <v>71.11</v>
      </c>
      <c r="AB6" s="36">
        <f t="shared" si="4"/>
        <v>70.91</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1770.56</v>
      </c>
      <c r="BF6" s="36">
        <f t="shared" ref="BF6:BN6" si="7">IF(BF7="",NA(),BF7)</f>
        <v>1610.38</v>
      </c>
      <c r="BG6" s="36">
        <f t="shared" si="7"/>
        <v>1594.09</v>
      </c>
      <c r="BH6" s="36">
        <f t="shared" si="7"/>
        <v>1483.24</v>
      </c>
      <c r="BI6" s="36">
        <f t="shared" si="7"/>
        <v>1493.09</v>
      </c>
      <c r="BJ6" s="36">
        <f t="shared" si="7"/>
        <v>1125.69</v>
      </c>
      <c r="BK6" s="36">
        <f t="shared" si="7"/>
        <v>1134.67</v>
      </c>
      <c r="BL6" s="36">
        <f t="shared" si="7"/>
        <v>1144.79</v>
      </c>
      <c r="BM6" s="36">
        <f t="shared" si="7"/>
        <v>1061.58</v>
      </c>
      <c r="BN6" s="36">
        <f t="shared" si="7"/>
        <v>1007.7</v>
      </c>
      <c r="BO6" s="35" t="str">
        <f>IF(BO7="","",IF(BO7="-","【-】","【"&amp;SUBSTITUTE(TEXT(BO7,"#,##0.00"),"-","△")&amp;"】"))</f>
        <v>【1,074.14】</v>
      </c>
      <c r="BP6" s="36">
        <f>IF(BP7="",NA(),BP7)</f>
        <v>49.79</v>
      </c>
      <c r="BQ6" s="36">
        <f t="shared" ref="BQ6:BY6" si="8">IF(BQ7="",NA(),BQ7)</f>
        <v>53.04</v>
      </c>
      <c r="BR6" s="36">
        <f t="shared" si="8"/>
        <v>44.34</v>
      </c>
      <c r="BS6" s="36">
        <f t="shared" si="8"/>
        <v>47.61</v>
      </c>
      <c r="BT6" s="36">
        <f t="shared" si="8"/>
        <v>47.98</v>
      </c>
      <c r="BU6" s="36">
        <f t="shared" si="8"/>
        <v>46.48</v>
      </c>
      <c r="BV6" s="36">
        <f t="shared" si="8"/>
        <v>40.6</v>
      </c>
      <c r="BW6" s="36">
        <f t="shared" si="8"/>
        <v>56.04</v>
      </c>
      <c r="BX6" s="36">
        <f t="shared" si="8"/>
        <v>58.52</v>
      </c>
      <c r="BY6" s="36">
        <f t="shared" si="8"/>
        <v>59.22</v>
      </c>
      <c r="BZ6" s="35" t="str">
        <f>IF(BZ7="","",IF(BZ7="-","【-】","【"&amp;SUBSTITUTE(TEXT(BZ7,"#,##0.00"),"-","△")&amp;"】"))</f>
        <v>【54.36】</v>
      </c>
      <c r="CA6" s="36">
        <f>IF(CA7="",NA(),CA7)</f>
        <v>500.63</v>
      </c>
      <c r="CB6" s="36">
        <f t="shared" ref="CB6:CJ6" si="9">IF(CB7="",NA(),CB7)</f>
        <v>473.87</v>
      </c>
      <c r="CC6" s="36">
        <f t="shared" si="9"/>
        <v>568.35</v>
      </c>
      <c r="CD6" s="36">
        <f t="shared" si="9"/>
        <v>527.94000000000005</v>
      </c>
      <c r="CE6" s="36">
        <f t="shared" si="9"/>
        <v>524.59</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66.25</v>
      </c>
      <c r="CM6" s="36">
        <f t="shared" ref="CM6:CU6" si="10">IF(CM7="",NA(),CM7)</f>
        <v>61.33</v>
      </c>
      <c r="CN6" s="36">
        <f t="shared" si="10"/>
        <v>58.68</v>
      </c>
      <c r="CO6" s="36">
        <f t="shared" si="10"/>
        <v>63.03</v>
      </c>
      <c r="CP6" s="36">
        <f t="shared" si="10"/>
        <v>61.02</v>
      </c>
      <c r="CQ6" s="36">
        <f t="shared" si="10"/>
        <v>57.43</v>
      </c>
      <c r="CR6" s="36">
        <f t="shared" si="10"/>
        <v>57.29</v>
      </c>
      <c r="CS6" s="36">
        <f t="shared" si="10"/>
        <v>55.9</v>
      </c>
      <c r="CT6" s="36">
        <f t="shared" si="10"/>
        <v>57.3</v>
      </c>
      <c r="CU6" s="36">
        <f t="shared" si="10"/>
        <v>56.76</v>
      </c>
      <c r="CV6" s="35" t="str">
        <f>IF(CV7="","",IF(CV7="-","【-】","【"&amp;SUBSTITUTE(TEXT(CV7,"#,##0.00"),"-","△")&amp;"】"))</f>
        <v>【55.95】</v>
      </c>
      <c r="CW6" s="36">
        <f>IF(CW7="",NA(),CW7)</f>
        <v>83.1</v>
      </c>
      <c r="CX6" s="36">
        <f t="shared" ref="CX6:DF6" si="11">IF(CX7="",NA(),CX7)</f>
        <v>92.77</v>
      </c>
      <c r="CY6" s="36">
        <f t="shared" si="11"/>
        <v>93.81</v>
      </c>
      <c r="CZ6" s="36">
        <f t="shared" si="11"/>
        <v>88.64</v>
      </c>
      <c r="DA6" s="36">
        <f t="shared" si="11"/>
        <v>93.56</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325252</v>
      </c>
      <c r="D7" s="38">
        <v>47</v>
      </c>
      <c r="E7" s="38">
        <v>1</v>
      </c>
      <c r="F7" s="38">
        <v>0</v>
      </c>
      <c r="G7" s="38">
        <v>0</v>
      </c>
      <c r="H7" s="38" t="s">
        <v>97</v>
      </c>
      <c r="I7" s="38" t="s">
        <v>98</v>
      </c>
      <c r="J7" s="38" t="s">
        <v>99</v>
      </c>
      <c r="K7" s="38" t="s">
        <v>100</v>
      </c>
      <c r="L7" s="38" t="s">
        <v>101</v>
      </c>
      <c r="M7" s="38" t="s">
        <v>102</v>
      </c>
      <c r="N7" s="39" t="s">
        <v>103</v>
      </c>
      <c r="O7" s="39" t="s">
        <v>104</v>
      </c>
      <c r="P7" s="39">
        <v>100</v>
      </c>
      <c r="Q7" s="39">
        <v>4530</v>
      </c>
      <c r="R7" s="39">
        <v>2284</v>
      </c>
      <c r="S7" s="39">
        <v>33.44</v>
      </c>
      <c r="T7" s="39">
        <v>68.3</v>
      </c>
      <c r="U7" s="39">
        <v>2222</v>
      </c>
      <c r="V7" s="39">
        <v>33.5</v>
      </c>
      <c r="W7" s="39">
        <v>66.33</v>
      </c>
      <c r="X7" s="39">
        <v>72.17</v>
      </c>
      <c r="Y7" s="39">
        <v>72.239999999999995</v>
      </c>
      <c r="Z7" s="39">
        <v>73.03</v>
      </c>
      <c r="AA7" s="39">
        <v>71.11</v>
      </c>
      <c r="AB7" s="39">
        <v>70.91</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1770.56</v>
      </c>
      <c r="BF7" s="39">
        <v>1610.38</v>
      </c>
      <c r="BG7" s="39">
        <v>1594.09</v>
      </c>
      <c r="BH7" s="39">
        <v>1483.24</v>
      </c>
      <c r="BI7" s="39">
        <v>1493.09</v>
      </c>
      <c r="BJ7" s="39">
        <v>1125.69</v>
      </c>
      <c r="BK7" s="39">
        <v>1134.67</v>
      </c>
      <c r="BL7" s="39">
        <v>1144.79</v>
      </c>
      <c r="BM7" s="39">
        <v>1061.58</v>
      </c>
      <c r="BN7" s="39">
        <v>1007.7</v>
      </c>
      <c r="BO7" s="39">
        <v>1074.1400000000001</v>
      </c>
      <c r="BP7" s="39">
        <v>49.79</v>
      </c>
      <c r="BQ7" s="39">
        <v>53.04</v>
      </c>
      <c r="BR7" s="39">
        <v>44.34</v>
      </c>
      <c r="BS7" s="39">
        <v>47.61</v>
      </c>
      <c r="BT7" s="39">
        <v>47.98</v>
      </c>
      <c r="BU7" s="39">
        <v>46.48</v>
      </c>
      <c r="BV7" s="39">
        <v>40.6</v>
      </c>
      <c r="BW7" s="39">
        <v>56.04</v>
      </c>
      <c r="BX7" s="39">
        <v>58.52</v>
      </c>
      <c r="BY7" s="39">
        <v>59.22</v>
      </c>
      <c r="BZ7" s="39">
        <v>54.36</v>
      </c>
      <c r="CA7" s="39">
        <v>500.63</v>
      </c>
      <c r="CB7" s="39">
        <v>473.87</v>
      </c>
      <c r="CC7" s="39">
        <v>568.35</v>
      </c>
      <c r="CD7" s="39">
        <v>527.94000000000005</v>
      </c>
      <c r="CE7" s="39">
        <v>524.59</v>
      </c>
      <c r="CF7" s="39">
        <v>376.61</v>
      </c>
      <c r="CG7" s="39">
        <v>440.03</v>
      </c>
      <c r="CH7" s="39">
        <v>304.35000000000002</v>
      </c>
      <c r="CI7" s="39">
        <v>296.3</v>
      </c>
      <c r="CJ7" s="39">
        <v>292.89999999999998</v>
      </c>
      <c r="CK7" s="39">
        <v>296.39999999999998</v>
      </c>
      <c r="CL7" s="39">
        <v>66.25</v>
      </c>
      <c r="CM7" s="39">
        <v>61.33</v>
      </c>
      <c r="CN7" s="39">
        <v>58.68</v>
      </c>
      <c r="CO7" s="39">
        <v>63.03</v>
      </c>
      <c r="CP7" s="39">
        <v>61.02</v>
      </c>
      <c r="CQ7" s="39">
        <v>57.43</v>
      </c>
      <c r="CR7" s="39">
        <v>57.29</v>
      </c>
      <c r="CS7" s="39">
        <v>55.9</v>
      </c>
      <c r="CT7" s="39">
        <v>57.3</v>
      </c>
      <c r="CU7" s="39">
        <v>56.76</v>
      </c>
      <c r="CV7" s="39">
        <v>55.95</v>
      </c>
      <c r="CW7" s="39">
        <v>83.1</v>
      </c>
      <c r="CX7" s="39">
        <v>92.77</v>
      </c>
      <c r="CY7" s="39">
        <v>93.81</v>
      </c>
      <c r="CZ7" s="39">
        <v>88.64</v>
      </c>
      <c r="DA7" s="39">
        <v>93.56</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