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m0140\Desktop\"/>
    </mc:Choice>
  </mc:AlternateContent>
  <workbookProtection workbookAlgorithmName="SHA-512" workbookHashValue="dDJh+aQk/qDw/7kXZpbObI+ds1DxN/kVHJ5GQNmN+9b0ZXdWX6j+UelpV2CH/dKe2kRIyLiUSz2AYTVTVaBAJA==" workbookSaltValue="XG2pUmkk/nKz7iA/FHPylQ==" workbookSpinCount="100000" lockStructure="1"/>
  <bookViews>
    <workbookView xWindow="0" yWindow="0" windowWidth="23040" windowHeight="9168"/>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<sst xmlns="http://schemas.openxmlformats.org/spreadsheetml/2006/main" count="225" uniqueCount="111">
  <si>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</si>
  <si>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</si>
  <si>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</si>
  <si>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</si>
  <si>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</si>
  <si>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</si>
  <si>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</si>
  <si>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</si>
  <si>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</si>
  <si>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</si>
  <si>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</si>
  <si>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</si>
  <si>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</si>
  <si>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</si>
  <si>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</si>
  <si>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</si>
  <si>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</si>
  <si>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</si>
  <si>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</si>
  <si>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</si>
  <si>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</si>
  <si>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</si>
  <si>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</si>
  <si>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</si>
  <si>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</si>
  <si>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</si>
  <si>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</si>
  <si>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</si>
  <si>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</si>
  <si>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</si>
  <si>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</si>
  <si>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</si>
  <si>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</si>
  <si>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</si>
  <si>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</si>
  <si>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</si>
  <si>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</si>
  <si>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</si>
  <si>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</si>
  <si>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</si>
  <si>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</si>
  <si>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</si>
  <si>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</si>
  <si>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</si>
  <si>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</si>
  <si>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</si>
  <si>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</si>
  <si>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</si>
  <si>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</si>
  <si>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</si>
  <si>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</si>
  <si>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</si>
  <si>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</si>
  <si>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</si>
  <si>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</si>
  <si>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</si>
  <si>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</si>
  <si>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</si>
  <si>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</si>
  <si>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</si>
  <si>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</si>
  <si>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</si>
  <si>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</si>
  <si>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</si>
  <si>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</si>
  <si>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</si>
  <si>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</si>
  <si>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</si>
  <si>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</si>
  <si>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</si>
  <si>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</si>
  <si>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</si>
  <si>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</si>
  <si>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</si>
  <si>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</si>
  <si>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</si>
  <si>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</si>
  <si>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</si>
  <si>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</si>
  <si>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</si>
  <si>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</si>
  <si>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</si>
  <si>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</si>
  <si>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</si>
  <si>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</si>
  <si>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</si>
  <si>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</si>
  <si>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</si>
  <si>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</si>
  <si>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</si>
  <si>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</si>
  <si>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</si>
  <si>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</si>
  <si>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</si>
  <si>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</si>
  <si>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美郷町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</si>
  <si>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</si>
  <si>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</si>
  <si>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</si>
  <si>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</si>
  <si>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</si>
  <si>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</si>
  <si>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</si>
  <si>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</si>
  <si>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</si>
  <si>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</si>
  <si>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</si>
  <si>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</si>
  <si>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水道施設の更新時期が近くなるので引き続き更新を行わなければならない。
　次年度以降、資産調査の実施を経て現状の分析・財政計画、施設整備計画等を見なおし、水道事業経営の健全化を図りたい。</t>
    <rPh sb="1" eb="3">
      <t>スイドウ</t>
    </rPh>
    <rPh sb="3" eb="5">
      <t>シセツ</t>
    </rPh>
    <rPh sb="6" eb="8">
      <t>コウシン</t>
    </rPh>
    <rPh sb="8" eb="10">
      <t>ジキ</t>
    </rPh>
    <rPh sb="11" eb="12">
      <t>チカ</t>
    </rPh>
    <rPh sb="17" eb="18">
      <t>ヒ</t>
    </rPh>
    <rPh sb="19" eb="20">
      <t>ツヅ</t>
    </rPh>
    <rPh sb="21" eb="23">
      <t>コウシン</t>
    </rPh>
    <rPh sb="24" eb="25">
      <t>オコナ</t>
    </rPh>
    <rPh sb="37" eb="40">
      <t>ジネンド</t>
    </rPh>
    <rPh sb="40" eb="42">
      <t>イコウ</t>
    </rPh>
    <rPh sb="43" eb="45">
      <t>シサン</t>
    </rPh>
    <rPh sb="45" eb="47">
      <t>チョウサ</t>
    </rPh>
    <rPh sb="48" eb="50">
      <t>ジッシ</t>
    </rPh>
    <rPh sb="51" eb="52">
      <t>ヘ</t>
    </rPh>
    <rPh sb="53" eb="55">
      <t>ゲンジョウ</t>
    </rPh>
    <rPh sb="56" eb="58">
      <t>ブンセキ</t>
    </rPh>
    <rPh sb="59" eb="61">
      <t>ザイセイ</t>
    </rPh>
    <rPh sb="61" eb="63">
      <t>ケイカク</t>
    </rPh>
    <rPh sb="64" eb="66">
      <t>シセツ</t>
    </rPh>
    <rPh sb="66" eb="68">
      <t>セイビ</t>
    </rPh>
    <rPh sb="68" eb="70">
      <t>ケイカク</t>
    </rPh>
    <rPh sb="70" eb="71">
      <t>トウ</t>
    </rPh>
    <rPh sb="72" eb="73">
      <t>ミ</t>
    </rPh>
    <rPh sb="77" eb="79">
      <t>スイドウ</t>
    </rPh>
    <rPh sb="79" eb="81">
      <t>ジギョウ</t>
    </rPh>
    <rPh sb="81" eb="83">
      <t>ケイエイ</t>
    </rPh>
    <rPh sb="84" eb="87">
      <t>ケンゼンカ</t>
    </rPh>
    <rPh sb="88" eb="89">
      <t>ハカ</t>
    </rPh>
    <phoneticPr fontId="4"/>
  </si>
  <si>
    <t>①について、総収益より総費用＋地方債償還金の計が多く、比率が高くなっている。総収益について料金収入以外に一般会計繰入金が大きく占めている状態である。
④について、人口減に歯止めがかからず、分母となる給水収益が落ちこんでいる。投資規模、料金水準等、早急に検討する必要がある。
⑤について、人口減による料金収入が減少するため、供給単価が低くなる。また３年連続類似団体平均値より下がっている。料金回収の向上を行い、経営の健全化を図らなければならない。
⑥については、修繕費など維持管理費用が多くなる給水原価が高い状態である。
⑧については、経年劣化による漏水が多く、年間総有収水量が低い状態が続いていたが、漏水の調査・修繕を効率的に行い、有収率を若干上げることができた。</t>
    <rPh sb="6" eb="9">
      <t>ソウシュウエキ</t>
    </rPh>
    <rPh sb="11" eb="14">
      <t>ソウヒヨウ</t>
    </rPh>
    <rPh sb="15" eb="18">
      <t>チホウサイ</t>
    </rPh>
    <rPh sb="18" eb="21">
      <t>ショウカンキン</t>
    </rPh>
    <rPh sb="22" eb="23">
      <t>ケイ</t>
    </rPh>
    <rPh sb="24" eb="25">
      <t>オオ</t>
    </rPh>
    <rPh sb="27" eb="29">
      <t>ヒリツ</t>
    </rPh>
    <rPh sb="30" eb="31">
      <t>タカ</t>
    </rPh>
    <rPh sb="38" eb="41">
      <t>ソウシュウエキ</t>
    </rPh>
    <rPh sb="45" eb="47">
      <t>リョウキン</t>
    </rPh>
    <rPh sb="47" eb="49">
      <t>シュウニュウ</t>
    </rPh>
    <rPh sb="49" eb="51">
      <t>イガイ</t>
    </rPh>
    <rPh sb="52" eb="54">
      <t>イッパン</t>
    </rPh>
    <rPh sb="54" eb="56">
      <t>カイケイ</t>
    </rPh>
    <rPh sb="56" eb="58">
      <t>クリイレ</t>
    </rPh>
    <rPh sb="58" eb="59">
      <t>キン</t>
    </rPh>
    <rPh sb="60" eb="61">
      <t>オオ</t>
    </rPh>
    <rPh sb="63" eb="64">
      <t>シ</t>
    </rPh>
    <rPh sb="68" eb="70">
      <t>ジョウタイ</t>
    </rPh>
    <rPh sb="81" eb="83">
      <t>ジンコウ</t>
    </rPh>
    <rPh sb="83" eb="84">
      <t>ゲン</t>
    </rPh>
    <rPh sb="85" eb="87">
      <t>ハド</t>
    </rPh>
    <rPh sb="94" eb="96">
      <t>ブンボ</t>
    </rPh>
    <rPh sb="99" eb="101">
      <t>キュウスイ</t>
    </rPh>
    <rPh sb="101" eb="103">
      <t>シュウエキ</t>
    </rPh>
    <rPh sb="104" eb="105">
      <t>オ</t>
    </rPh>
    <rPh sb="112" eb="114">
      <t>トウシ</t>
    </rPh>
    <rPh sb="114" eb="116">
      <t>キボ</t>
    </rPh>
    <rPh sb="117" eb="119">
      <t>リョウキン</t>
    </rPh>
    <rPh sb="119" eb="121">
      <t>スイジュン</t>
    </rPh>
    <rPh sb="121" eb="122">
      <t>トウ</t>
    </rPh>
    <rPh sb="123" eb="125">
      <t>ソウキュウ</t>
    </rPh>
    <rPh sb="126" eb="128">
      <t>ケントウ</t>
    </rPh>
    <rPh sb="130" eb="132">
      <t>ヒツヨウ</t>
    </rPh>
    <rPh sb="143" eb="145">
      <t>ジンコウ</t>
    </rPh>
    <rPh sb="145" eb="146">
      <t>ゲン</t>
    </rPh>
    <rPh sb="149" eb="151">
      <t>リョウキン</t>
    </rPh>
    <rPh sb="151" eb="153">
      <t>シュウニュウ</t>
    </rPh>
    <rPh sb="154" eb="156">
      <t>ゲンショウ</t>
    </rPh>
    <rPh sb="161" eb="163">
      <t>キョウキュウ</t>
    </rPh>
    <rPh sb="163" eb="165">
      <t>タンカ</t>
    </rPh>
    <rPh sb="166" eb="167">
      <t>ヒク</t>
    </rPh>
    <rPh sb="174" eb="175">
      <t>ネン</t>
    </rPh>
    <rPh sb="175" eb="177">
      <t>レンゾク</t>
    </rPh>
    <rPh sb="177" eb="179">
      <t>ルイジ</t>
    </rPh>
    <rPh sb="179" eb="181">
      <t>ダンタイ</t>
    </rPh>
    <rPh sb="181" eb="184">
      <t>ヘイキンチ</t>
    </rPh>
    <rPh sb="186" eb="187">
      <t>サ</t>
    </rPh>
    <rPh sb="193" eb="195">
      <t>リョウキン</t>
    </rPh>
    <rPh sb="195" eb="197">
      <t>カイシュウ</t>
    </rPh>
    <rPh sb="198" eb="200">
      <t>コウジョウ</t>
    </rPh>
    <rPh sb="201" eb="202">
      <t>オコナ</t>
    </rPh>
    <rPh sb="204" eb="206">
      <t>ケイエイ</t>
    </rPh>
    <rPh sb="207" eb="210">
      <t>ケンゼンカ</t>
    </rPh>
    <rPh sb="211" eb="212">
      <t>ハカ</t>
    </rPh>
    <rPh sb="267" eb="269">
      <t>ケイネン</t>
    </rPh>
    <rPh sb="269" eb="271">
      <t>レッカ</t>
    </rPh>
    <rPh sb="274" eb="276">
      <t>ロウスイ</t>
    </rPh>
    <rPh sb="277" eb="278">
      <t>オオ</t>
    </rPh>
    <rPh sb="280" eb="282">
      <t>ネンカン</t>
    </rPh>
    <rPh sb="282" eb="283">
      <t>ソウ</t>
    </rPh>
    <rPh sb="283" eb="285">
      <t>ユウシュウ</t>
    </rPh>
    <rPh sb="285" eb="287">
      <t>スイリョウ</t>
    </rPh>
    <rPh sb="288" eb="289">
      <t>ヒク</t>
    </rPh>
    <rPh sb="290" eb="292">
      <t>ジョウタイ</t>
    </rPh>
    <rPh sb="293" eb="294">
      <t>ツヅ</t>
    </rPh>
    <rPh sb="300" eb="302">
      <t>ロウスイ</t>
    </rPh>
    <rPh sb="303" eb="305">
      <t>チョウサ</t>
    </rPh>
    <rPh sb="306" eb="308">
      <t>シュウゼン</t>
    </rPh>
    <rPh sb="309" eb="311">
      <t>コウリツ</t>
    </rPh>
    <rPh sb="311" eb="312">
      <t>テキ</t>
    </rPh>
    <rPh sb="313" eb="314">
      <t>オコナ</t>
    </rPh>
    <rPh sb="316" eb="318">
      <t>ユウシュウ</t>
    </rPh>
    <rPh sb="318" eb="319">
      <t>リツ</t>
    </rPh>
    <rPh sb="320" eb="322">
      <t>ジャッカン</t>
    </rPh>
    <rPh sb="322" eb="323">
      <t>ア</t>
    </rPh>
    <phoneticPr fontId="4"/>
  </si>
  <si>
    <t>　水道施設・管路とも、老朽化により漏水や機械の故障は頻繁に発生している。全体的に耐用年数が近く、供給開始から平均３３年経過しており、今後も引き続き計画的に早期修繕や計画的な更新を行わなければならない。</t>
    <rPh sb="1" eb="3">
      <t>スイドウ</t>
    </rPh>
    <rPh sb="3" eb="5">
      <t>シセツ</t>
    </rPh>
    <rPh sb="6" eb="8">
      <t>カンロ</t>
    </rPh>
    <rPh sb="11" eb="14">
      <t>ロウキュウカ</t>
    </rPh>
    <rPh sb="17" eb="19">
      <t>ロウスイ</t>
    </rPh>
    <rPh sb="20" eb="22">
      <t>キカイ</t>
    </rPh>
    <rPh sb="23" eb="25">
      <t>コショウ</t>
    </rPh>
    <rPh sb="26" eb="28">
      <t>ヒンパン</t>
    </rPh>
    <rPh sb="29" eb="31">
      <t>ハッセイ</t>
    </rPh>
    <rPh sb="36" eb="38">
      <t>ゼンタイ</t>
    </rPh>
    <rPh sb="38" eb="39">
      <t>テキ</t>
    </rPh>
    <rPh sb="40" eb="44">
      <t>タイヨウネンスウ</t>
    </rPh>
    <rPh sb="45" eb="46">
      <t>チカ</t>
    </rPh>
    <rPh sb="48" eb="50">
      <t>キョウキュウ</t>
    </rPh>
    <rPh sb="50" eb="52">
      <t>カイシ</t>
    </rPh>
    <rPh sb="54" eb="56">
      <t>ヘイキン</t>
    </rPh>
    <rPh sb="58" eb="59">
      <t>ネン</t>
    </rPh>
    <rPh sb="59" eb="61">
      <t>ケイカ</t>
    </rPh>
    <rPh sb="66" eb="68">
      <t>コンゴ</t>
    </rPh>
    <rPh sb="69" eb="70">
      <t>ヒ</t>
    </rPh>
    <rPh sb="71" eb="72">
      <t>ツヅ</t>
    </rPh>
    <rPh sb="73" eb="76">
      <t>ケイカクテキ</t>
    </rPh>
    <rPh sb="77" eb="79">
      <t>ソウキ</t>
    </rPh>
    <rPh sb="79" eb="81">
      <t>シュウゼン</t>
    </rPh>
    <rPh sb="82" eb="85">
      <t>ケイカクテキ</t>
    </rPh>
    <rPh sb="86" eb="88">
      <t>コウシン</t>
    </rPh>
    <rPh sb="89" eb="90">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</si>
</sst>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1.84</c:v>
                </c:pt>
                <c:pt idx="1">
                  <c:v>1.54</c:v>
                </c:pt>
                <c:pt idx="2">
                  <c:v>2.4900000000000002</c:v>
                </c:pt>
                <c:pt idx="3">
                  <c:v>0.56000000000000005</c:v>
                </c:pt>
                <c:pt idx="4" formatCode="#,##0.00;&quot;△&quot;#,##0.00">
                  <c:v>0</c:v>
                </c:pt>
              </c:numCache>
            </c:numRef>
          </c:val>
          <c:extLst>
            <c:ext xmlns:c16="http://schemas.microsoft.com/office/drawing/2014/chart" uri="{C3380CC4-5D6E-409C-BE32-E72D297353CC}">
              <c16:uniqueId val="{00000000-1C9C-479D-BF5A-EFEA73F0D87B}"/>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0.65</c:v>
                </c:pt>
                <c:pt idx="2">
                  <c:v>0.53</c:v>
                </c:pt>
                <c:pt idx="3">
                  <c:v>0.72</c:v>
                </c:pt>
                <c:pt idx="4">
                  <c:v>0.53</c:v>
                </c:pt>
              </c:numCache>
            </c:numRef>
          </c:val>
          <c:smooth val="0"/>
          <c:extLst>
            <c:ext xmlns:c16="http://schemas.microsoft.com/office/drawing/2014/chart" uri="{C3380CC4-5D6E-409C-BE32-E72D297353CC}">
              <c16:uniqueId val="{00000001-1C9C-479D-BF5A-EFEA73F0D87B}"/>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58.63</c:v>
                </c:pt>
                <c:pt idx="1">
                  <c:v>58.05</c:v>
                </c:pt>
                <c:pt idx="2">
                  <c:v>57.23</c:v>
                </c:pt>
                <c:pt idx="3">
                  <c:v>57.55</c:v>
                </c:pt>
                <c:pt idx="4">
                  <c:v>46.77</c:v>
                </c:pt>
              </c:numCache>
            </c:numRef>
          </c:val>
          <c:extLst>
            <c:ext xmlns:c16="http://schemas.microsoft.com/office/drawing/2014/chart" uri="{C3380CC4-5D6E-409C-BE32-E72D297353CC}">
              <c16:uniqueId val="{00000000-6197-4630-AD06-1E00F87EC5CD}"/>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57.43</c:v>
                </c:pt>
                <c:pt idx="1">
                  <c:v>57.29</c:v>
                </c:pt>
                <c:pt idx="2">
                  <c:v>55.9</c:v>
                </c:pt>
                <c:pt idx="3">
                  <c:v>57.3</c:v>
                </c:pt>
                <c:pt idx="4">
                  <c:v>56.76</c:v>
                </c:pt>
              </c:numCache>
            </c:numRef>
          </c:val>
          <c:smooth val="0"/>
          <c:extLst>
            <c:ext xmlns:c16="http://schemas.microsoft.com/office/drawing/2014/chart" uri="{C3380CC4-5D6E-409C-BE32-E72D297353CC}">
              <c16:uniqueId val="{00000001-6197-4630-AD06-1E00F87EC5CD}"/>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68.75</c:v>
                </c:pt>
                <c:pt idx="1">
                  <c:v>67.38</c:v>
                </c:pt>
                <c:pt idx="2">
                  <c:v>64.83</c:v>
                </c:pt>
                <c:pt idx="3">
                  <c:v>65.239999999999995</c:v>
                </c:pt>
                <c:pt idx="4">
                  <c:v>76.010000000000005</c:v>
                </c:pt>
              </c:numCache>
            </c:numRef>
          </c:val>
          <c:extLst>
            <c:ext xmlns:c16="http://schemas.microsoft.com/office/drawing/2014/chart" uri="{C3380CC4-5D6E-409C-BE32-E72D297353CC}">
              <c16:uniqueId val="{00000000-2C4D-471A-A900-F3D252AA16BE}"/>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73.83</c:v>
                </c:pt>
                <c:pt idx="1">
                  <c:v>73.69</c:v>
                </c:pt>
                <c:pt idx="2">
                  <c:v>73.28</c:v>
                </c:pt>
                <c:pt idx="3">
                  <c:v>72.42</c:v>
                </c:pt>
                <c:pt idx="4">
                  <c:v>73.069999999999993</c:v>
                </c:pt>
              </c:numCache>
            </c:numRef>
          </c:val>
          <c:smooth val="0"/>
          <c:extLst>
            <c:ext xmlns:c16="http://schemas.microsoft.com/office/drawing/2014/chart" uri="{C3380CC4-5D6E-409C-BE32-E72D297353CC}">
              <c16:uniqueId val="{00000001-2C4D-471A-A900-F3D252AA16BE}"/>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78.56</c:v>
                </c:pt>
                <c:pt idx="1">
                  <c:v>76.819999999999993</c:v>
                </c:pt>
                <c:pt idx="2">
                  <c:v>76.84</c:v>
                </c:pt>
                <c:pt idx="3">
                  <c:v>76.540000000000006</c:v>
                </c:pt>
                <c:pt idx="4">
                  <c:v>78.89</c:v>
                </c:pt>
              </c:numCache>
            </c:numRef>
          </c:val>
          <c:extLst>
            <c:ext xmlns:c16="http://schemas.microsoft.com/office/drawing/2014/chart" uri="{C3380CC4-5D6E-409C-BE32-E72D297353CC}">
              <c16:uniqueId val="{00000000-5A01-4D58-AE6A-53B4339B96FF}"/>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75.87</c:v>
                </c:pt>
                <c:pt idx="1">
                  <c:v>76.27</c:v>
                </c:pt>
                <c:pt idx="2">
                  <c:v>77.56</c:v>
                </c:pt>
                <c:pt idx="3">
                  <c:v>78.510000000000005</c:v>
                </c:pt>
                <c:pt idx="4">
                  <c:v>77.91</c:v>
                </c:pt>
              </c:numCache>
            </c:numRef>
          </c:val>
          <c:smooth val="0"/>
          <c:extLst>
            <c:ext xmlns:c16="http://schemas.microsoft.com/office/drawing/2014/chart" uri="{C3380CC4-5D6E-409C-BE32-E72D297353CC}">
              <c16:uniqueId val="{00000001-5A01-4D58-AE6A-53B4339B96FF}"/>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79-40EF-BDEC-FB526E99BB75}"/>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79-40EF-BDEC-FB526E99BB75}"/>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5A3-4E78-8D81-E5901CD78F24}"/>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A3-4E78-8D81-E5901CD78F24}"/>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CD4-47E9-8C47-964F85443122}"/>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D4-47E9-8C47-964F85443122}"/>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785-4389-A1CE-72211E4EC7A2}"/>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85-4389-A1CE-72211E4EC7A2}"/>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1291.8599999999999</c:v>
                </c:pt>
                <c:pt idx="1">
                  <c:v>1316.33</c:v>
                </c:pt>
                <c:pt idx="2">
                  <c:v>1406.75</c:v>
                </c:pt>
                <c:pt idx="3">
                  <c:v>1400.02</c:v>
                </c:pt>
                <c:pt idx="4">
                  <c:v>1371.72</c:v>
                </c:pt>
              </c:numCache>
            </c:numRef>
          </c:val>
          <c:extLst>
            <c:ext xmlns:c16="http://schemas.microsoft.com/office/drawing/2014/chart" uri="{C3380CC4-5D6E-409C-BE32-E72D297353CC}">
              <c16:uniqueId val="{00000000-7ABC-4A65-A460-C7FB97E224D9}"/>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1125.69</c:v>
                </c:pt>
                <c:pt idx="1">
                  <c:v>1134.67</c:v>
                </c:pt>
                <c:pt idx="2">
                  <c:v>1144.79</c:v>
                </c:pt>
                <c:pt idx="3">
                  <c:v>1061.58</c:v>
                </c:pt>
                <c:pt idx="4">
                  <c:v>1007.7</c:v>
                </c:pt>
              </c:numCache>
            </c:numRef>
          </c:val>
          <c:smooth val="0"/>
          <c:extLst>
            <c:ext xmlns:c16="http://schemas.microsoft.com/office/drawing/2014/chart" uri="{C3380CC4-5D6E-409C-BE32-E72D297353CC}">
              <c16:uniqueId val="{00000001-7ABC-4A65-A460-C7FB97E224D9}"/>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60.76</c:v>
                </c:pt>
                <c:pt idx="1">
                  <c:v>58.73</c:v>
                </c:pt>
                <c:pt idx="2">
                  <c:v>54.89</c:v>
                </c:pt>
                <c:pt idx="3">
                  <c:v>55.13</c:v>
                </c:pt>
                <c:pt idx="4">
                  <c:v>48.28</c:v>
                </c:pt>
              </c:numCache>
            </c:numRef>
          </c:val>
          <c:extLst>
            <c:ext xmlns:c16="http://schemas.microsoft.com/office/drawing/2014/chart" uri="{C3380CC4-5D6E-409C-BE32-E72D297353CC}">
              <c16:uniqueId val="{00000000-8A66-4C69-9881-93B5EED9B816}"/>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46.48</c:v>
                </c:pt>
                <c:pt idx="1">
                  <c:v>40.6</c:v>
                </c:pt>
                <c:pt idx="2">
                  <c:v>56.04</c:v>
                </c:pt>
                <c:pt idx="3">
                  <c:v>58.52</c:v>
                </c:pt>
                <c:pt idx="4">
                  <c:v>59.22</c:v>
                </c:pt>
              </c:numCache>
            </c:numRef>
          </c:val>
          <c:smooth val="0"/>
          <c:extLst>
            <c:ext xmlns:c16="http://schemas.microsoft.com/office/drawing/2014/chart" uri="{C3380CC4-5D6E-409C-BE32-E72D297353CC}">
              <c16:uniqueId val="{00000001-8A66-4C69-9881-93B5EED9B816}"/>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357.33</c:v>
                </c:pt>
                <c:pt idx="1">
                  <c:v>369.92</c:v>
                </c:pt>
                <c:pt idx="2">
                  <c:v>398.8</c:v>
                </c:pt>
                <c:pt idx="3">
                  <c:v>394.63</c:v>
                </c:pt>
                <c:pt idx="4">
                  <c:v>456.69</c:v>
                </c:pt>
              </c:numCache>
            </c:numRef>
          </c:val>
          <c:extLst>
            <c:ext xmlns:c16="http://schemas.microsoft.com/office/drawing/2014/chart" uri="{C3380CC4-5D6E-409C-BE32-E72D297353CC}">
              <c16:uniqueId val="{00000000-8932-4EAD-9F30-7B047BA32A9E}"/>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376.61</c:v>
                </c:pt>
                <c:pt idx="1">
                  <c:v>440.03</c:v>
                </c:pt>
                <c:pt idx="2">
                  <c:v>304.35000000000002</c:v>
                </c:pt>
                <c:pt idx="3">
                  <c:v>296.3</c:v>
                </c:pt>
                <c:pt idx="4">
                  <c:v>292.89999999999998</c:v>
                </c:pt>
              </c:numCache>
            </c:numRef>
          </c:val>
          <c:smooth val="0"/>
          <c:extLst>
            <c:ext xmlns:c16="http://schemas.microsoft.com/office/drawing/2014/chart" uri="{C3380CC4-5D6E-409C-BE32-E72D297353CC}">
              <c16:uniqueId val="{00000001-8932-4EAD-9F30-7B047BA32A9E}"/>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34" zoomScaleNormal="100" workbookViewId="0">
      <selection activeCell="B60" sqref="B60:BJ61"/>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島根県　美郷町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D3</v>
      </c>
      <c r="X8" s="49"/>
      <c r="Y8" s="49"/>
      <c r="Z8" s="49"/>
      <c r="AA8" s="49"/>
      <c r="AB8" s="49"/>
      <c r="AC8" s="49"/>
      <c r="AD8" s="49" t="str">
        <f>データ!$M$6</f>
        <v>非設置</v>
      </c>
      <c r="AE8" s="49"/>
      <c r="AF8" s="49"/>
      <c r="AG8" s="49"/>
      <c r="AH8" s="49"/>
      <c r="AI8" s="49"/>
      <c r="AJ8" s="49"/>
      <c r="AK8" s="2"/>
      <c r="AL8" s="50">
        <f>データ!$R$6</f>
        <v>4710</v>
      </c>
      <c r="AM8" s="50"/>
      <c r="AN8" s="50"/>
      <c r="AO8" s="50"/>
      <c r="AP8" s="50"/>
      <c r="AQ8" s="50"/>
      <c r="AR8" s="50"/>
      <c r="AS8" s="50"/>
      <c r="AT8" s="46">
        <f>データ!$S$6</f>
        <v>282.92</v>
      </c>
      <c r="AU8" s="46"/>
      <c r="AV8" s="46"/>
      <c r="AW8" s="46"/>
      <c r="AX8" s="46"/>
      <c r="AY8" s="46"/>
      <c r="AZ8" s="46"/>
      <c r="BA8" s="46"/>
      <c r="BB8" s="46">
        <f>データ!$T$6</f>
        <v>16.649999999999999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80.81</v>
      </c>
      <c r="Q10" s="46"/>
      <c r="R10" s="46"/>
      <c r="S10" s="46"/>
      <c r="T10" s="46"/>
      <c r="U10" s="46"/>
      <c r="V10" s="46"/>
      <c r="W10" s="50">
        <f>データ!$Q$6</f>
        <v>3258</v>
      </c>
      <c r="X10" s="50"/>
      <c r="Y10" s="50"/>
      <c r="Z10" s="50"/>
      <c r="AA10" s="50"/>
      <c r="AB10" s="50"/>
      <c r="AC10" s="50"/>
      <c r="AD10" s="2"/>
      <c r="AE10" s="2"/>
      <c r="AF10" s="2"/>
      <c r="AG10" s="2"/>
      <c r="AH10" s="2"/>
      <c r="AI10" s="2"/>
      <c r="AJ10" s="2"/>
      <c r="AK10" s="2"/>
      <c r="AL10" s="50">
        <f>データ!$U$6</f>
        <v>3772</v>
      </c>
      <c r="AM10" s="50"/>
      <c r="AN10" s="50"/>
      <c r="AO10" s="50"/>
      <c r="AP10" s="50"/>
      <c r="AQ10" s="50"/>
      <c r="AR10" s="50"/>
      <c r="AS10" s="50"/>
      <c r="AT10" s="46">
        <f>データ!$V$6</f>
        <v>17.54</v>
      </c>
      <c r="AU10" s="46"/>
      <c r="AV10" s="46"/>
      <c r="AW10" s="46"/>
      <c r="AX10" s="46"/>
      <c r="AY10" s="46"/>
      <c r="AZ10" s="46"/>
      <c r="BA10" s="46"/>
      <c r="BB10" s="46">
        <f>データ!$W$6</f>
        <v>215.05</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109</v>
      </c>
      <c r="BM16" s="62"/>
      <c r="BN16" s="62"/>
      <c r="BO16" s="62"/>
      <c r="BP16" s="62"/>
      <c r="BQ16" s="62"/>
      <c r="BR16" s="62"/>
      <c r="BS16" s="62"/>
      <c r="BT16" s="62"/>
      <c r="BU16" s="62"/>
      <c r="BV16" s="62"/>
      <c r="BW16" s="62"/>
      <c r="BX16" s="62"/>
      <c r="BY16" s="62"/>
      <c r="BZ16" s="63"/>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1"/>
      <c r="BM34" s="62"/>
      <c r="BN34" s="62"/>
      <c r="BO34" s="62"/>
      <c r="BP34" s="62"/>
      <c r="BQ34" s="62"/>
      <c r="BR34" s="62"/>
      <c r="BS34" s="62"/>
      <c r="BT34" s="62"/>
      <c r="BU34" s="62"/>
      <c r="BV34" s="62"/>
      <c r="BW34" s="62"/>
      <c r="BX34" s="62"/>
      <c r="BY34" s="62"/>
      <c r="BZ34" s="63"/>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1"/>
      <c r="BM35" s="62"/>
      <c r="BN35" s="62"/>
      <c r="BO35" s="62"/>
      <c r="BP35" s="62"/>
      <c r="BQ35" s="62"/>
      <c r="BR35" s="62"/>
      <c r="BS35" s="62"/>
      <c r="BT35" s="62"/>
      <c r="BU35" s="62"/>
      <c r="BV35" s="62"/>
      <c r="BW35" s="62"/>
      <c r="BX35" s="62"/>
      <c r="BY35" s="62"/>
      <c r="BZ35" s="63"/>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110</v>
      </c>
      <c r="BM47" s="62"/>
      <c r="BN47" s="62"/>
      <c r="BO47" s="62"/>
      <c r="BP47" s="62"/>
      <c r="BQ47" s="62"/>
      <c r="BR47" s="62"/>
      <c r="BS47" s="62"/>
      <c r="BT47" s="62"/>
      <c r="BU47" s="62"/>
      <c r="BV47" s="62"/>
      <c r="BW47" s="62"/>
      <c r="BX47" s="62"/>
      <c r="BY47" s="62"/>
      <c r="BZ47" s="63"/>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108</v>
      </c>
      <c r="BM66" s="62"/>
      <c r="BN66" s="62"/>
      <c r="BO66" s="62"/>
      <c r="BP66" s="62"/>
      <c r="BQ66" s="62"/>
      <c r="BR66" s="62"/>
      <c r="BS66" s="62"/>
      <c r="BT66" s="62"/>
      <c r="BU66" s="62"/>
      <c r="BV66" s="62"/>
      <c r="BW66" s="62"/>
      <c r="BX66" s="62"/>
      <c r="BY66" s="62"/>
      <c r="BZ66" s="63"/>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41</v>
      </c>
      <c r="N85" s="27" t="s">
        <v>41</v>
      </c>
      <c r="O85" s="27" t="str">
        <f>データ!EN6</f>
        <v>【0.54】</v>
      </c>
    </row>
  </sheetData>
  <sheetProtection algorithmName="SHA-512" hashValue="DgSya8P7MLMusV5OA0EO/lj1VTkGlSrxcdSvW0ZwJtWGJlplpq3UTnyNM6i0BK/+NGgeMWjZniVKAhIV1aUvFw==" saltValue="6v/SjZu3BUcedhtwi2WxG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4" width="11.88671875" customWidth="1"/>
  </cols>
  <sheetData>
    <row r="1" spans="1:144" x14ac:dyDescent="0.2">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44</v>
      </c>
      <c r="B3" s="30" t="s">
        <v>45</v>
      </c>
      <c r="C3" s="30" t="s">
        <v>46</v>
      </c>
      <c r="D3" s="30" t="s">
        <v>47</v>
      </c>
      <c r="E3" s="30" t="s">
        <v>48</v>
      </c>
      <c r="F3" s="30" t="s">
        <v>49</v>
      </c>
      <c r="G3" s="30" t="s">
        <v>50</v>
      </c>
      <c r="H3" s="76" t="s">
        <v>51</v>
      </c>
      <c r="I3" s="77"/>
      <c r="J3" s="77"/>
      <c r="K3" s="77"/>
      <c r="L3" s="77"/>
      <c r="M3" s="77"/>
      <c r="N3" s="77"/>
      <c r="O3" s="77"/>
      <c r="P3" s="77"/>
      <c r="Q3" s="77"/>
      <c r="R3" s="77"/>
      <c r="S3" s="77"/>
      <c r="T3" s="77"/>
      <c r="U3" s="77"/>
      <c r="V3" s="77"/>
      <c r="W3" s="78"/>
      <c r="X3" s="82" t="s">
        <v>52</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53</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2">
      <c r="A4" s="29" t="s">
        <v>54</v>
      </c>
      <c r="B4" s="31"/>
      <c r="C4" s="31"/>
      <c r="D4" s="31"/>
      <c r="E4" s="31"/>
      <c r="F4" s="31"/>
      <c r="G4" s="31"/>
      <c r="H4" s="79"/>
      <c r="I4" s="80"/>
      <c r="J4" s="80"/>
      <c r="K4" s="80"/>
      <c r="L4" s="80"/>
      <c r="M4" s="80"/>
      <c r="N4" s="80"/>
      <c r="O4" s="80"/>
      <c r="P4" s="80"/>
      <c r="Q4" s="80"/>
      <c r="R4" s="80"/>
      <c r="S4" s="80"/>
      <c r="T4" s="80"/>
      <c r="U4" s="80"/>
      <c r="V4" s="80"/>
      <c r="W4" s="81"/>
      <c r="X4" s="75" t="s">
        <v>55</v>
      </c>
      <c r="Y4" s="75"/>
      <c r="Z4" s="75"/>
      <c r="AA4" s="75"/>
      <c r="AB4" s="75"/>
      <c r="AC4" s="75"/>
      <c r="AD4" s="75"/>
      <c r="AE4" s="75"/>
      <c r="AF4" s="75"/>
      <c r="AG4" s="75"/>
      <c r="AH4" s="75"/>
      <c r="AI4" s="75" t="s">
        <v>56</v>
      </c>
      <c r="AJ4" s="75"/>
      <c r="AK4" s="75"/>
      <c r="AL4" s="75"/>
      <c r="AM4" s="75"/>
      <c r="AN4" s="75"/>
      <c r="AO4" s="75"/>
      <c r="AP4" s="75"/>
      <c r="AQ4" s="75"/>
      <c r="AR4" s="75"/>
      <c r="AS4" s="75"/>
      <c r="AT4" s="75" t="s">
        <v>57</v>
      </c>
      <c r="AU4" s="75"/>
      <c r="AV4" s="75"/>
      <c r="AW4" s="75"/>
      <c r="AX4" s="75"/>
      <c r="AY4" s="75"/>
      <c r="AZ4" s="75"/>
      <c r="BA4" s="75"/>
      <c r="BB4" s="75"/>
      <c r="BC4" s="75"/>
      <c r="BD4" s="75"/>
      <c r="BE4" s="75" t="s">
        <v>58</v>
      </c>
      <c r="BF4" s="75"/>
      <c r="BG4" s="75"/>
      <c r="BH4" s="75"/>
      <c r="BI4" s="75"/>
      <c r="BJ4" s="75"/>
      <c r="BK4" s="75"/>
      <c r="BL4" s="75"/>
      <c r="BM4" s="75"/>
      <c r="BN4" s="75"/>
      <c r="BO4" s="75"/>
      <c r="BP4" s="75" t="s">
        <v>59</v>
      </c>
      <c r="BQ4" s="75"/>
      <c r="BR4" s="75"/>
      <c r="BS4" s="75"/>
      <c r="BT4" s="75"/>
      <c r="BU4" s="75"/>
      <c r="BV4" s="75"/>
      <c r="BW4" s="75"/>
      <c r="BX4" s="75"/>
      <c r="BY4" s="75"/>
      <c r="BZ4" s="75"/>
      <c r="CA4" s="75" t="s">
        <v>60</v>
      </c>
      <c r="CB4" s="75"/>
      <c r="CC4" s="75"/>
      <c r="CD4" s="75"/>
      <c r="CE4" s="75"/>
      <c r="CF4" s="75"/>
      <c r="CG4" s="75"/>
      <c r="CH4" s="75"/>
      <c r="CI4" s="75"/>
      <c r="CJ4" s="75"/>
      <c r="CK4" s="75"/>
      <c r="CL4" s="75" t="s">
        <v>61</v>
      </c>
      <c r="CM4" s="75"/>
      <c r="CN4" s="75"/>
      <c r="CO4" s="75"/>
      <c r="CP4" s="75"/>
      <c r="CQ4" s="75"/>
      <c r="CR4" s="75"/>
      <c r="CS4" s="75"/>
      <c r="CT4" s="75"/>
      <c r="CU4" s="75"/>
      <c r="CV4" s="75"/>
      <c r="CW4" s="75" t="s">
        <v>62</v>
      </c>
      <c r="CX4" s="75"/>
      <c r="CY4" s="75"/>
      <c r="CZ4" s="75"/>
      <c r="DA4" s="75"/>
      <c r="DB4" s="75"/>
      <c r="DC4" s="75"/>
      <c r="DD4" s="75"/>
      <c r="DE4" s="75"/>
      <c r="DF4" s="75"/>
      <c r="DG4" s="75"/>
      <c r="DH4" s="75" t="s">
        <v>63</v>
      </c>
      <c r="DI4" s="75"/>
      <c r="DJ4" s="75"/>
      <c r="DK4" s="75"/>
      <c r="DL4" s="75"/>
      <c r="DM4" s="75"/>
      <c r="DN4" s="75"/>
      <c r="DO4" s="75"/>
      <c r="DP4" s="75"/>
      <c r="DQ4" s="75"/>
      <c r="DR4" s="75"/>
      <c r="DS4" s="75" t="s">
        <v>64</v>
      </c>
      <c r="DT4" s="75"/>
      <c r="DU4" s="75"/>
      <c r="DV4" s="75"/>
      <c r="DW4" s="75"/>
      <c r="DX4" s="75"/>
      <c r="DY4" s="75"/>
      <c r="DZ4" s="75"/>
      <c r="EA4" s="75"/>
      <c r="EB4" s="75"/>
      <c r="EC4" s="75"/>
      <c r="ED4" s="75" t="s">
        <v>65</v>
      </c>
      <c r="EE4" s="75"/>
      <c r="EF4" s="75"/>
      <c r="EG4" s="75"/>
      <c r="EH4" s="75"/>
      <c r="EI4" s="75"/>
      <c r="EJ4" s="75"/>
      <c r="EK4" s="75"/>
      <c r="EL4" s="75"/>
      <c r="EM4" s="75"/>
      <c r="EN4" s="75"/>
    </row>
    <row r="5" spans="1:144" x14ac:dyDescent="0.2">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2">
      <c r="A6" s="29" t="s">
        <v>94</v>
      </c>
      <c r="B6" s="34">
        <f>B7</f>
        <v>2018</v>
      </c>
      <c r="C6" s="34">
        <f t="shared" ref="C6:W6" si="3">C7</f>
        <v>324485</v>
      </c>
      <c r="D6" s="34">
        <f t="shared" si="3"/>
        <v>47</v>
      </c>
      <c r="E6" s="34">
        <f t="shared" si="3"/>
        <v>1</v>
      </c>
      <c r="F6" s="34">
        <f t="shared" si="3"/>
        <v>0</v>
      </c>
      <c r="G6" s="34">
        <f t="shared" si="3"/>
        <v>0</v>
      </c>
      <c r="H6" s="34" t="str">
        <f t="shared" si="3"/>
        <v>島根県　美郷町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80.81</v>
      </c>
      <c r="Q6" s="35">
        <f t="shared" si="3"/>
        <v>3258</v>
      </c>
      <c r="R6" s="35">
        <f t="shared" si="3"/>
        <v>4710</v>
      </c>
      <c r="S6" s="35">
        <f t="shared" si="3"/>
        <v>282.92</v>
      </c>
      <c r="T6" s="35">
        <f t="shared" si="3"/>
        <v>16.649999999999999</v>
      </c>
      <c r="U6" s="35">
        <f t="shared" si="3"/>
        <v>3772</v>
      </c>
      <c r="V6" s="35">
        <f t="shared" si="3"/>
        <v>17.54</v>
      </c>
      <c r="W6" s="35">
        <f t="shared" si="3"/>
        <v>215.05</v>
      </c>
      <c r="X6" s="36">
        <f>IF(X7="",NA(),X7)</f>
        <v>78.56</v>
      </c>
      <c r="Y6" s="36">
        <f t="shared" ref="Y6:AG6" si="4">IF(Y7="",NA(),Y7)</f>
        <v>76.819999999999993</v>
      </c>
      <c r="Z6" s="36">
        <f t="shared" si="4"/>
        <v>76.84</v>
      </c>
      <c r="AA6" s="36">
        <f t="shared" si="4"/>
        <v>76.540000000000006</v>
      </c>
      <c r="AB6" s="36">
        <f t="shared" si="4"/>
        <v>78.89</v>
      </c>
      <c r="AC6" s="36">
        <f t="shared" si="4"/>
        <v>75.87</v>
      </c>
      <c r="AD6" s="36">
        <f t="shared" si="4"/>
        <v>76.27</v>
      </c>
      <c r="AE6" s="36">
        <f t="shared" si="4"/>
        <v>77.56</v>
      </c>
      <c r="AF6" s="36">
        <f t="shared" si="4"/>
        <v>78.510000000000005</v>
      </c>
      <c r="AG6" s="36">
        <f t="shared" si="4"/>
        <v>77.91</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1291.8599999999999</v>
      </c>
      <c r="BF6" s="36">
        <f t="shared" ref="BF6:BN6" si="7">IF(BF7="",NA(),BF7)</f>
        <v>1316.33</v>
      </c>
      <c r="BG6" s="36">
        <f t="shared" si="7"/>
        <v>1406.75</v>
      </c>
      <c r="BH6" s="36">
        <f t="shared" si="7"/>
        <v>1400.02</v>
      </c>
      <c r="BI6" s="36">
        <f t="shared" si="7"/>
        <v>1371.72</v>
      </c>
      <c r="BJ6" s="36">
        <f t="shared" si="7"/>
        <v>1125.69</v>
      </c>
      <c r="BK6" s="36">
        <f t="shared" si="7"/>
        <v>1134.67</v>
      </c>
      <c r="BL6" s="36">
        <f t="shared" si="7"/>
        <v>1144.79</v>
      </c>
      <c r="BM6" s="36">
        <f t="shared" si="7"/>
        <v>1061.58</v>
      </c>
      <c r="BN6" s="36">
        <f t="shared" si="7"/>
        <v>1007.7</v>
      </c>
      <c r="BO6" s="35" t="str">
        <f>IF(BO7="","",IF(BO7="-","【-】","【"&amp;SUBSTITUTE(TEXT(BO7,"#,##0.00"),"-","△")&amp;"】"))</f>
        <v>【1,074.14】</v>
      </c>
      <c r="BP6" s="36">
        <f>IF(BP7="",NA(),BP7)</f>
        <v>60.76</v>
      </c>
      <c r="BQ6" s="36">
        <f t="shared" ref="BQ6:BY6" si="8">IF(BQ7="",NA(),BQ7)</f>
        <v>58.73</v>
      </c>
      <c r="BR6" s="36">
        <f t="shared" si="8"/>
        <v>54.89</v>
      </c>
      <c r="BS6" s="36">
        <f t="shared" si="8"/>
        <v>55.13</v>
      </c>
      <c r="BT6" s="36">
        <f t="shared" si="8"/>
        <v>48.28</v>
      </c>
      <c r="BU6" s="36">
        <f t="shared" si="8"/>
        <v>46.48</v>
      </c>
      <c r="BV6" s="36">
        <f t="shared" si="8"/>
        <v>40.6</v>
      </c>
      <c r="BW6" s="36">
        <f t="shared" si="8"/>
        <v>56.04</v>
      </c>
      <c r="BX6" s="36">
        <f t="shared" si="8"/>
        <v>58.52</v>
      </c>
      <c r="BY6" s="36">
        <f t="shared" si="8"/>
        <v>59.22</v>
      </c>
      <c r="BZ6" s="35" t="str">
        <f>IF(BZ7="","",IF(BZ7="-","【-】","【"&amp;SUBSTITUTE(TEXT(BZ7,"#,##0.00"),"-","△")&amp;"】"))</f>
        <v>【54.36】</v>
      </c>
      <c r="CA6" s="36">
        <f>IF(CA7="",NA(),CA7)</f>
        <v>357.33</v>
      </c>
      <c r="CB6" s="36">
        <f t="shared" ref="CB6:CJ6" si="9">IF(CB7="",NA(),CB7)</f>
        <v>369.92</v>
      </c>
      <c r="CC6" s="36">
        <f t="shared" si="9"/>
        <v>398.8</v>
      </c>
      <c r="CD6" s="36">
        <f t="shared" si="9"/>
        <v>394.63</v>
      </c>
      <c r="CE6" s="36">
        <f t="shared" si="9"/>
        <v>456.69</v>
      </c>
      <c r="CF6" s="36">
        <f t="shared" si="9"/>
        <v>376.61</v>
      </c>
      <c r="CG6" s="36">
        <f t="shared" si="9"/>
        <v>440.03</v>
      </c>
      <c r="CH6" s="36">
        <f t="shared" si="9"/>
        <v>304.35000000000002</v>
      </c>
      <c r="CI6" s="36">
        <f t="shared" si="9"/>
        <v>296.3</v>
      </c>
      <c r="CJ6" s="36">
        <f t="shared" si="9"/>
        <v>292.89999999999998</v>
      </c>
      <c r="CK6" s="35" t="str">
        <f>IF(CK7="","",IF(CK7="-","【-】","【"&amp;SUBSTITUTE(TEXT(CK7,"#,##0.00"),"-","△")&amp;"】"))</f>
        <v>【296.40】</v>
      </c>
      <c r="CL6" s="36">
        <f>IF(CL7="",NA(),CL7)</f>
        <v>58.63</v>
      </c>
      <c r="CM6" s="36">
        <f t="shared" ref="CM6:CU6" si="10">IF(CM7="",NA(),CM7)</f>
        <v>58.05</v>
      </c>
      <c r="CN6" s="36">
        <f t="shared" si="10"/>
        <v>57.23</v>
      </c>
      <c r="CO6" s="36">
        <f t="shared" si="10"/>
        <v>57.55</v>
      </c>
      <c r="CP6" s="36">
        <f t="shared" si="10"/>
        <v>46.77</v>
      </c>
      <c r="CQ6" s="36">
        <f t="shared" si="10"/>
        <v>57.43</v>
      </c>
      <c r="CR6" s="36">
        <f t="shared" si="10"/>
        <v>57.29</v>
      </c>
      <c r="CS6" s="36">
        <f t="shared" si="10"/>
        <v>55.9</v>
      </c>
      <c r="CT6" s="36">
        <f t="shared" si="10"/>
        <v>57.3</v>
      </c>
      <c r="CU6" s="36">
        <f t="shared" si="10"/>
        <v>56.76</v>
      </c>
      <c r="CV6" s="35" t="str">
        <f>IF(CV7="","",IF(CV7="-","【-】","【"&amp;SUBSTITUTE(TEXT(CV7,"#,##0.00"),"-","△")&amp;"】"))</f>
        <v>【55.95】</v>
      </c>
      <c r="CW6" s="36">
        <f>IF(CW7="",NA(),CW7)</f>
        <v>68.75</v>
      </c>
      <c r="CX6" s="36">
        <f t="shared" ref="CX6:DF6" si="11">IF(CX7="",NA(),CX7)</f>
        <v>67.38</v>
      </c>
      <c r="CY6" s="36">
        <f t="shared" si="11"/>
        <v>64.83</v>
      </c>
      <c r="CZ6" s="36">
        <f t="shared" si="11"/>
        <v>65.239999999999995</v>
      </c>
      <c r="DA6" s="36">
        <f t="shared" si="11"/>
        <v>76.010000000000005</v>
      </c>
      <c r="DB6" s="36">
        <f t="shared" si="11"/>
        <v>73.83</v>
      </c>
      <c r="DC6" s="36">
        <f t="shared" si="11"/>
        <v>73.69</v>
      </c>
      <c r="DD6" s="36">
        <f t="shared" si="11"/>
        <v>73.28</v>
      </c>
      <c r="DE6" s="36">
        <f t="shared" si="11"/>
        <v>72.42</v>
      </c>
      <c r="DF6" s="36">
        <f t="shared" si="11"/>
        <v>73.069999999999993</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1.84</v>
      </c>
      <c r="EE6" s="36">
        <f t="shared" ref="EE6:EM6" si="14">IF(EE7="",NA(),EE7)</f>
        <v>1.54</v>
      </c>
      <c r="EF6" s="36">
        <f t="shared" si="14"/>
        <v>2.4900000000000002</v>
      </c>
      <c r="EG6" s="36">
        <f t="shared" si="14"/>
        <v>0.56000000000000005</v>
      </c>
      <c r="EH6" s="35">
        <f t="shared" si="14"/>
        <v>0</v>
      </c>
      <c r="EI6" s="36">
        <f t="shared" si="14"/>
        <v>0.69</v>
      </c>
      <c r="EJ6" s="36">
        <f t="shared" si="14"/>
        <v>0.65</v>
      </c>
      <c r="EK6" s="36">
        <f t="shared" si="14"/>
        <v>0.53</v>
      </c>
      <c r="EL6" s="36">
        <f t="shared" si="14"/>
        <v>0.72</v>
      </c>
      <c r="EM6" s="36">
        <f t="shared" si="14"/>
        <v>0.53</v>
      </c>
      <c r="EN6" s="35" t="str">
        <f>IF(EN7="","",IF(EN7="-","【-】","【"&amp;SUBSTITUTE(TEXT(EN7,"#,##0.00"),"-","△")&amp;"】"))</f>
        <v>【0.54】</v>
      </c>
    </row>
    <row r="7" spans="1:144" s="37" customFormat="1" x14ac:dyDescent="0.2">
      <c r="A7" s="29"/>
      <c r="B7" s="38">
        <v>2018</v>
      </c>
      <c r="C7" s="38">
        <v>324485</v>
      </c>
      <c r="D7" s="38">
        <v>47</v>
      </c>
      <c r="E7" s="38">
        <v>1</v>
      </c>
      <c r="F7" s="38">
        <v>0</v>
      </c>
      <c r="G7" s="38">
        <v>0</v>
      </c>
      <c r="H7" s="38" t="s">
        <v>95</v>
      </c>
      <c r="I7" s="38" t="s">
        <v>96</v>
      </c>
      <c r="J7" s="38" t="s">
        <v>97</v>
      </c>
      <c r="K7" s="38" t="s">
        <v>98</v>
      </c>
      <c r="L7" s="38" t="s">
        <v>99</v>
      </c>
      <c r="M7" s="38" t="s">
        <v>100</v>
      </c>
      <c r="N7" s="39" t="s">
        <v>101</v>
      </c>
      <c r="O7" s="39" t="s">
        <v>102</v>
      </c>
      <c r="P7" s="39">
        <v>80.81</v>
      </c>
      <c r="Q7" s="39">
        <v>3258</v>
      </c>
      <c r="R7" s="39">
        <v>4710</v>
      </c>
      <c r="S7" s="39">
        <v>282.92</v>
      </c>
      <c r="T7" s="39">
        <v>16.649999999999999</v>
      </c>
      <c r="U7" s="39">
        <v>3772</v>
      </c>
      <c r="V7" s="39">
        <v>17.54</v>
      </c>
      <c r="W7" s="39">
        <v>215.05</v>
      </c>
      <c r="X7" s="39">
        <v>78.56</v>
      </c>
      <c r="Y7" s="39">
        <v>76.819999999999993</v>
      </c>
      <c r="Z7" s="39">
        <v>76.84</v>
      </c>
      <c r="AA7" s="39">
        <v>76.540000000000006</v>
      </c>
      <c r="AB7" s="39">
        <v>78.89</v>
      </c>
      <c r="AC7" s="39">
        <v>75.87</v>
      </c>
      <c r="AD7" s="39">
        <v>76.27</v>
      </c>
      <c r="AE7" s="39">
        <v>77.56</v>
      </c>
      <c r="AF7" s="39">
        <v>78.510000000000005</v>
      </c>
      <c r="AG7" s="39">
        <v>77.91</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1291.8599999999999</v>
      </c>
      <c r="BF7" s="39">
        <v>1316.33</v>
      </c>
      <c r="BG7" s="39">
        <v>1406.75</v>
      </c>
      <c r="BH7" s="39">
        <v>1400.02</v>
      </c>
      <c r="BI7" s="39">
        <v>1371.72</v>
      </c>
      <c r="BJ7" s="39">
        <v>1125.69</v>
      </c>
      <c r="BK7" s="39">
        <v>1134.67</v>
      </c>
      <c r="BL7" s="39">
        <v>1144.79</v>
      </c>
      <c r="BM7" s="39">
        <v>1061.58</v>
      </c>
      <c r="BN7" s="39">
        <v>1007.7</v>
      </c>
      <c r="BO7" s="39">
        <v>1074.1400000000001</v>
      </c>
      <c r="BP7" s="39">
        <v>60.76</v>
      </c>
      <c r="BQ7" s="39">
        <v>58.73</v>
      </c>
      <c r="BR7" s="39">
        <v>54.89</v>
      </c>
      <c r="BS7" s="39">
        <v>55.13</v>
      </c>
      <c r="BT7" s="39">
        <v>48.28</v>
      </c>
      <c r="BU7" s="39">
        <v>46.48</v>
      </c>
      <c r="BV7" s="39">
        <v>40.6</v>
      </c>
      <c r="BW7" s="39">
        <v>56.04</v>
      </c>
      <c r="BX7" s="39">
        <v>58.52</v>
      </c>
      <c r="BY7" s="39">
        <v>59.22</v>
      </c>
      <c r="BZ7" s="39">
        <v>54.36</v>
      </c>
      <c r="CA7" s="39">
        <v>357.33</v>
      </c>
      <c r="CB7" s="39">
        <v>369.92</v>
      </c>
      <c r="CC7" s="39">
        <v>398.8</v>
      </c>
      <c r="CD7" s="39">
        <v>394.63</v>
      </c>
      <c r="CE7" s="39">
        <v>456.69</v>
      </c>
      <c r="CF7" s="39">
        <v>376.61</v>
      </c>
      <c r="CG7" s="39">
        <v>440.03</v>
      </c>
      <c r="CH7" s="39">
        <v>304.35000000000002</v>
      </c>
      <c r="CI7" s="39">
        <v>296.3</v>
      </c>
      <c r="CJ7" s="39">
        <v>292.89999999999998</v>
      </c>
      <c r="CK7" s="39">
        <v>296.39999999999998</v>
      </c>
      <c r="CL7" s="39">
        <v>58.63</v>
      </c>
      <c r="CM7" s="39">
        <v>58.05</v>
      </c>
      <c r="CN7" s="39">
        <v>57.23</v>
      </c>
      <c r="CO7" s="39">
        <v>57.55</v>
      </c>
      <c r="CP7" s="39">
        <v>46.77</v>
      </c>
      <c r="CQ7" s="39">
        <v>57.43</v>
      </c>
      <c r="CR7" s="39">
        <v>57.29</v>
      </c>
      <c r="CS7" s="39">
        <v>55.9</v>
      </c>
      <c r="CT7" s="39">
        <v>57.3</v>
      </c>
      <c r="CU7" s="39">
        <v>56.76</v>
      </c>
      <c r="CV7" s="39">
        <v>55.95</v>
      </c>
      <c r="CW7" s="39">
        <v>68.75</v>
      </c>
      <c r="CX7" s="39">
        <v>67.38</v>
      </c>
      <c r="CY7" s="39">
        <v>64.83</v>
      </c>
      <c r="CZ7" s="39">
        <v>65.239999999999995</v>
      </c>
      <c r="DA7" s="39">
        <v>76.010000000000005</v>
      </c>
      <c r="DB7" s="39">
        <v>73.83</v>
      </c>
      <c r="DC7" s="39">
        <v>73.69</v>
      </c>
      <c r="DD7" s="39">
        <v>73.28</v>
      </c>
      <c r="DE7" s="39">
        <v>72.42</v>
      </c>
      <c r="DF7" s="39">
        <v>73.069999999999993</v>
      </c>
      <c r="DG7" s="39">
        <v>73.77</v>
      </c>
      <c r="DH7" s="39"/>
      <c r="DI7" s="39"/>
      <c r="DJ7" s="39"/>
      <c r="DK7" s="39"/>
      <c r="DL7" s="39"/>
      <c r="DM7" s="39"/>
      <c r="DN7" s="39"/>
      <c r="DO7" s="39"/>
      <c r="DP7" s="39"/>
      <c r="DQ7" s="39"/>
      <c r="DR7" s="39"/>
      <c r="DS7" s="39"/>
      <c r="DT7" s="39"/>
      <c r="DU7" s="39"/>
      <c r="DV7" s="39"/>
      <c r="DW7" s="39"/>
      <c r="DX7" s="39"/>
      <c r="DY7" s="39"/>
      <c r="DZ7" s="39"/>
      <c r="EA7" s="39"/>
      <c r="EB7" s="39"/>
      <c r="EC7" s="39"/>
      <c r="ED7" s="39">
        <v>1.84</v>
      </c>
      <c r="EE7" s="39">
        <v>1.54</v>
      </c>
      <c r="EF7" s="39">
        <v>2.4900000000000002</v>
      </c>
      <c r="EG7" s="39">
        <v>0.56000000000000005</v>
      </c>
      <c r="EH7" s="39">
        <v>0</v>
      </c>
      <c r="EI7" s="39">
        <v>0.69</v>
      </c>
      <c r="EJ7" s="39">
        <v>0.65</v>
      </c>
      <c r="EK7" s="39">
        <v>0.53</v>
      </c>
      <c r="EL7" s="39">
        <v>0.72</v>
      </c>
      <c r="EM7" s="39">
        <v>0.53</v>
      </c>
      <c r="EN7" s="39">
        <v>0.54</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45</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松島 孝徳</cp:lastModifiedBy>
  <dcterms:created xsi:type="dcterms:W3CDTF">2019-12-05T04:38:46Z</dcterms:created>
  <dcterms:modified xsi:type="dcterms:W3CDTF">2020-02-27T09:00:01Z</dcterms:modified>
  <cp:category/>
</cp:coreProperties>
</file>