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X:\■上下水道係■\9 調査・報告関係\【県関係】\【市町村課】経営比較分析表\経営比較分析表\H30決算\"/>
    </mc:Choice>
  </mc:AlternateContent>
  <workbookProtection workbookAlgorithmName="SHA-512" workbookHashValue="q0Qza1iTetaFUkxlbRq2p+EaNdxW75duqfYFZKbHSvOnklqa0zhBBpPyaShDGHG9Tm2DfZQl9C/xPhC8PQS91g==" workbookSaltValue="rI1o7tURVL6PsGrbNzaEHA==" workbookSpinCount="100000" lockStructure="1"/>
  <bookViews>
    <workbookView xWindow="0" yWindow="0" windowWidth="23040" windowHeight="96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<sst xmlns="http://schemas.openxmlformats.org/spreadsheetml/2006/main" count="225" uniqueCount="113">
  <si>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</si>
  <si>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</si>
  <si>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</si>
  <si>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</si>
  <si>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</si>
  <si>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</si>
  <si>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</si>
  <si>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</si>
  <si>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</si>
  <si>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</si>
  <si>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</si>
  <si>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</si>
  <si>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</si>
  <si>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</si>
  <si>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</si>
  <si>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</si>
  <si>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</si>
  <si>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</si>
  <si>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</si>
  <si>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</si>
  <si>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</si>
  <si>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</si>
  <si>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</si>
  <si>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</si>
  <si>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</si>
  <si>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</si>
  <si>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</si>
  <si>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</si>
  <si>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</si>
  <si>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</si>
  <si>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</si>
  <si>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</si>
  <si>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</si>
  <si>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</si>
  <si>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</si>
  <si>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</si>
  <si>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</si>
  <si>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</si>
  <si>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</si>
  <si>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</si>
  <si>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</si>
  <si>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</si>
  <si>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</si>
  <si>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</si>
  <si>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</si>
  <si>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</si>
  <si>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</si>
  <si>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</si>
  <si>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</si>
  <si>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</si>
  <si>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</si>
  <si>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</si>
  <si>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</si>
  <si>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</si>
  <si>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</si>
  <si>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</si>
  <si>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</si>
  <si>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</si>
  <si>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</si>
  <si>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</si>
  <si>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</si>
  <si>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</si>
  <si>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</si>
  <si>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</si>
  <si>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</si>
  <si>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</si>
  <si>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</si>
  <si>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</si>
  <si>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</si>
  <si>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</si>
  <si>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</si>
  <si>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</si>
  <si>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</si>
  <si>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</si>
  <si>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</si>
  <si>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</si>
  <si>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</si>
  <si>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</si>
  <si>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</si>
  <si>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</si>
  <si>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</si>
  <si>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</si>
  <si>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</si>
  <si>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</si>
  <si>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</si>
  <si>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</si>
  <si>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</si>
  <si>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</si>
  <si>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</si>
  <si>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</si>
  <si>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</si>
  <si>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</si>
  <si>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</si>
  <si>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</si>
  <si>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</si>
  <si>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</si>
  <si>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</si>
  <si>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</si>
  <si>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</si>
  <si>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</si>
  <si>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</si>
  <si>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</si>
  <si>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</si>
  <si>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</si>
  <si>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</si>
  <si>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</si>
  <si>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</si>
  <si>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</si>
  <si>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</si>
  <si>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</si>
  <si>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昨年度である程度の老朽管の更新を実施してきたが、浄水場及び配水池等については、更新時期を迎える施設が多数存在しており、今後の資産台帳整備により適切な更新計画をたてて行く必要がある。</t>
    <rPh sb="1" eb="3">
      <t>サクネン</t>
    </rPh>
    <rPh sb="3" eb="4">
      <t>ド</t>
    </rPh>
    <rPh sb="7" eb="9">
      <t>テイド</t>
    </rPh>
    <rPh sb="10" eb="13">
      <t>ロウキュウカン</t>
    </rPh>
    <rPh sb="14" eb="16">
      <t>コウシン</t>
    </rPh>
    <rPh sb="17" eb="19">
      <t>ジッシ</t>
    </rPh>
    <rPh sb="25" eb="28">
      <t>ジョウスイジョウ</t>
    </rPh>
    <rPh sb="28" eb="29">
      <t>オヨ</t>
    </rPh>
    <rPh sb="30" eb="33">
      <t>ハイスイチ</t>
    </rPh>
    <rPh sb="33" eb="34">
      <t>トウ</t>
    </rPh>
    <rPh sb="40" eb="42">
      <t>コウシン</t>
    </rPh>
    <rPh sb="42" eb="44">
      <t>ジキ</t>
    </rPh>
    <rPh sb="45" eb="46">
      <t>ムカ</t>
    </rPh>
    <rPh sb="48" eb="50">
      <t>シセツ</t>
    </rPh>
    <rPh sb="51" eb="53">
      <t>タスウ</t>
    </rPh>
    <rPh sb="53" eb="55">
      <t>ソンザイ</t>
    </rPh>
    <rPh sb="60" eb="62">
      <t>コンゴ</t>
    </rPh>
    <rPh sb="63" eb="65">
      <t>シサン</t>
    </rPh>
    <rPh sb="65" eb="67">
      <t>ダイチョウ</t>
    </rPh>
    <rPh sb="67" eb="69">
      <t>セイビ</t>
    </rPh>
    <rPh sb="72" eb="74">
      <t>テキセツ</t>
    </rPh>
    <rPh sb="75" eb="77">
      <t>コウシン</t>
    </rPh>
    <rPh sb="77" eb="79">
      <t>ケイカク</t>
    </rPh>
    <rPh sb="83" eb="84">
      <t>イ</t>
    </rPh>
    <rPh sb="85" eb="87">
      <t>ヒツヨウ</t>
    </rPh>
    <phoneticPr fontId="4"/>
  </si>
  <si>
    <t>　収益的収支比率は昨年に比べ大きくなっているが、料金回収率はそれ程高い状況ではないことから、給水収益以外の収入（基金繰入）に依存していることが見受けられる。収益的収支費率が高かった要因は消費税還付金による収益が多かったためである。
　現在、建設改良事業を実施しているため、企業債残高はピークを迎えており、今後の資産整備に伴い計画的な建設投資を行っていく必要がある。
　施設利用率は類似団体に比較して大きく下回っており、今後における更新においてはダウンサイジングも視野に入れて検討していく必要がある。
　これまでの管路更新により同系統における老朽管路に影響が出ており、有収率が思うように改善されていない状況であり、今後も適切な維持管理を始め計画的な老朽管路更新に努めて行く必要がある。
　また、施設利用率は類似団体に比べ低い状況となっている。これは、上水道事業時規模の配水能力が現在も変わっていないが、給水人口の減少によって配水量が以前に比べ低下しているからである。</t>
    <rPh sb="117" eb="119">
      <t>ゲンザイ</t>
    </rPh>
    <rPh sb="120" eb="122">
      <t>ケンセツ</t>
    </rPh>
    <rPh sb="122" eb="124">
      <t>カイリョウ</t>
    </rPh>
    <rPh sb="124" eb="126">
      <t>ジギョウ</t>
    </rPh>
    <rPh sb="127" eb="129">
      <t>ジッシ</t>
    </rPh>
    <rPh sb="136" eb="139">
      <t>キギョウサイ</t>
    </rPh>
    <rPh sb="139" eb="141">
      <t>ザンダカ</t>
    </rPh>
    <rPh sb="146" eb="147">
      <t>ムカ</t>
    </rPh>
    <rPh sb="152" eb="154">
      <t>コンゴ</t>
    </rPh>
    <rPh sb="346" eb="348">
      <t>シセツ</t>
    </rPh>
    <rPh sb="348" eb="351">
      <t>リヨウリツ</t>
    </rPh>
    <rPh sb="352" eb="354">
      <t>ルイジ</t>
    </rPh>
    <rPh sb="354" eb="356">
      <t>ダンタイ</t>
    </rPh>
    <rPh sb="357" eb="358">
      <t>クラ</t>
    </rPh>
    <rPh sb="359" eb="360">
      <t>ヒク</t>
    </rPh>
    <rPh sb="361" eb="363">
      <t>ジョウキョウ</t>
    </rPh>
    <rPh sb="374" eb="377">
      <t>ジョウスイドウ</t>
    </rPh>
    <rPh sb="377" eb="379">
      <t>ジギョウ</t>
    </rPh>
    <rPh sb="379" eb="380">
      <t>ジ</t>
    </rPh>
    <rPh sb="380" eb="382">
      <t>キボ</t>
    </rPh>
    <rPh sb="383" eb="385">
      <t>ハイスイ</t>
    </rPh>
    <rPh sb="385" eb="387">
      <t>ノウリョク</t>
    </rPh>
    <rPh sb="388" eb="390">
      <t>ゲンザイ</t>
    </rPh>
    <rPh sb="391" eb="392">
      <t>カ</t>
    </rPh>
    <rPh sb="400" eb="402">
      <t>キュウスイ</t>
    </rPh>
    <rPh sb="402" eb="404">
      <t>ジンコウ</t>
    </rPh>
    <rPh sb="405" eb="407">
      <t>ゲンショウ</t>
    </rPh>
    <rPh sb="411" eb="414">
      <t>ハイスイリョウ</t>
    </rPh>
    <rPh sb="415" eb="417">
      <t>イゼン</t>
    </rPh>
    <rPh sb="418" eb="419">
      <t>クラ</t>
    </rPh>
    <rPh sb="420" eb="422">
      <t>テイカ</t>
    </rPh>
    <phoneticPr fontId="4"/>
  </si>
  <si>
    <t>　今後、建設改良費への大きな投資は減少するものの施設の更新は少なからず実施していく必要があるため、給水収益の増加が見込まれない状況の中、適切な維持管理は本より公会計への移行に伴う次年度からの資産台帳整備を着実に実施しつつ、今後の事業運営に努めていく必要がある。
　また、施設更新時においては現在の給水規模を踏まえながらダウンサイジングも視野に入れていく必要がある。</t>
    <rPh sb="1" eb="3">
      <t>コンゴ</t>
    </rPh>
    <rPh sb="4" eb="6">
      <t>ケンセツ</t>
    </rPh>
    <rPh sb="6" eb="8">
      <t>カイリョウ</t>
    </rPh>
    <rPh sb="8" eb="9">
      <t>ヒ</t>
    </rPh>
    <rPh sb="11" eb="12">
      <t>オオ</t>
    </rPh>
    <rPh sb="14" eb="16">
      <t>トウシ</t>
    </rPh>
    <rPh sb="17" eb="19">
      <t>ゲンショウ</t>
    </rPh>
    <rPh sb="24" eb="26">
      <t>シセツ</t>
    </rPh>
    <rPh sb="27" eb="29">
      <t>コウシン</t>
    </rPh>
    <rPh sb="30" eb="31">
      <t>スク</t>
    </rPh>
    <rPh sb="35" eb="37">
      <t>ジッシ</t>
    </rPh>
    <rPh sb="41" eb="43">
      <t>ヒツヨウ</t>
    </rPh>
    <rPh sb="49" eb="51">
      <t>キュウスイ</t>
    </rPh>
    <rPh sb="51" eb="53">
      <t>シュウエキ</t>
    </rPh>
    <rPh sb="54" eb="56">
      <t>ゾウカ</t>
    </rPh>
    <rPh sb="57" eb="59">
      <t>ミコ</t>
    </rPh>
    <rPh sb="63" eb="65">
      <t>ジョウキョウ</t>
    </rPh>
    <rPh sb="66" eb="67">
      <t>ナカ</t>
    </rPh>
    <rPh sb="68" eb="70">
      <t>テキセツ</t>
    </rPh>
    <rPh sb="71" eb="73">
      <t>イジ</t>
    </rPh>
    <rPh sb="73" eb="75">
      <t>カンリ</t>
    </rPh>
    <rPh sb="76" eb="77">
      <t>モト</t>
    </rPh>
    <rPh sb="79" eb="82">
      <t>コウカイケイ</t>
    </rPh>
    <rPh sb="84" eb="86">
      <t>イコウ</t>
    </rPh>
    <rPh sb="87" eb="88">
      <t>トモナ</t>
    </rPh>
    <rPh sb="89" eb="92">
      <t>ジネンド</t>
    </rPh>
    <rPh sb="102" eb="104">
      <t>チャクジツ</t>
    </rPh>
    <rPh sb="114" eb="116">
      <t>ジギョウ</t>
    </rPh>
    <rPh sb="116" eb="118">
      <t>ウンエイ</t>
    </rPh>
    <rPh sb="119" eb="120">
      <t>ツト</t>
    </rPh>
    <rPh sb="124" eb="126">
      <t>ヒツヨウ</t>
    </rPh>
    <rPh sb="135" eb="137">
      <t>シセツ</t>
    </rPh>
    <rPh sb="137" eb="140">
      <t>コウシンジ</t>
    </rPh>
    <rPh sb="145" eb="147">
      <t>ゲンザイ</t>
    </rPh>
    <rPh sb="148" eb="150">
      <t>キュウスイ</t>
    </rPh>
    <rPh sb="150" eb="152">
      <t>キボ</t>
    </rPh>
    <rPh sb="153" eb="154">
      <t>フ</t>
    </rPh>
    <rPh sb="168" eb="170">
      <t>シヤ</t>
    </rPh>
    <rPh sb="171" eb="172">
      <t>イ</t>
    </rPh>
    <rPh sb="176" eb="1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</si>
</sst>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2.84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87-4D2A-BDE3-34D0F9C1E4E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DE87-4D2A-BDE3-34D0F9C1E4E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28.67</c:v>
                </c:pt>
                <c:pt idx="1">
                  <c:v>24.74</c:v>
                </c:pt>
                <c:pt idx="2">
                  <c:v>23.98</c:v>
                </c:pt>
                <c:pt idx="3">
                  <c:v>25.73</c:v>
                </c:pt>
                <c:pt idx="4">
                  <c:v>25.83</c:v>
                </c:pt>
              </c:numCache>
            </c:numRef>
          </c:val>
          <c:extLst>
            <c:ext xmlns:c16="http://schemas.microsoft.com/office/drawing/2014/chart" uri="{C3380CC4-5D6E-409C-BE32-E72D297353CC}">
              <c16:uniqueId val="{00000000-C9FD-4776-A8B6-BD7DF79354F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C9FD-4776-A8B6-BD7DF79354F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65.75</c:v>
                </c:pt>
                <c:pt idx="1">
                  <c:v>78.819999999999993</c:v>
                </c:pt>
                <c:pt idx="2">
                  <c:v>80.13</c:v>
                </c:pt>
                <c:pt idx="3">
                  <c:v>75.569999999999993</c:v>
                </c:pt>
                <c:pt idx="4">
                  <c:v>71.959999999999994</c:v>
                </c:pt>
              </c:numCache>
            </c:numRef>
          </c:val>
          <c:extLst>
            <c:ext xmlns:c16="http://schemas.microsoft.com/office/drawing/2014/chart" uri="{C3380CC4-5D6E-409C-BE32-E72D297353CC}">
              <c16:uniqueId val="{00000000-5ACF-4FD1-98A5-3A863EE41FF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5ACF-4FD1-98A5-3A863EE41FF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85.65</c:v>
                </c:pt>
                <c:pt idx="1">
                  <c:v>91</c:v>
                </c:pt>
                <c:pt idx="2">
                  <c:v>91.25</c:v>
                </c:pt>
                <c:pt idx="3">
                  <c:v>79.16</c:v>
                </c:pt>
                <c:pt idx="4">
                  <c:v>94.26</c:v>
                </c:pt>
              </c:numCache>
            </c:numRef>
          </c:val>
          <c:extLst>
            <c:ext xmlns:c16="http://schemas.microsoft.com/office/drawing/2014/chart" uri="{C3380CC4-5D6E-409C-BE32-E72D297353CC}">
              <c16:uniqueId val="{00000000-B270-47E1-8822-E1CFA06712F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B270-47E1-8822-E1CFA06712F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D-445F-BAEF-D7D9991DBBE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D-445F-BAEF-D7D9991DBBE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6E-4E3F-B8EC-17FB2F4AF9D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6E-4E3F-B8EC-17FB2F4AF9D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83-4B6A-8991-7B4D76F2750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3-4B6A-8991-7B4D76F2750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4D-4885-BFB6-C7ECC8771BB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D-4885-BFB6-C7ECC8771BB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767.97</c:v>
                </c:pt>
                <c:pt idx="1">
                  <c:v>830.57</c:v>
                </c:pt>
                <c:pt idx="2">
                  <c:v>862.68</c:v>
                </c:pt>
                <c:pt idx="3">
                  <c:v>1193.7</c:v>
                </c:pt>
                <c:pt idx="4">
                  <c:v>1215.77</c:v>
                </c:pt>
              </c:numCache>
            </c:numRef>
          </c:val>
          <c:extLst>
            <c:ext xmlns:c16="http://schemas.microsoft.com/office/drawing/2014/chart" uri="{C3380CC4-5D6E-409C-BE32-E72D297353CC}">
              <c16:uniqueId val="{00000000-EE48-4ADB-BFDC-28E7B4A96BB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EE48-4ADB-BFDC-28E7B4A96BB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78.02</c:v>
                </c:pt>
                <c:pt idx="1">
                  <c:v>79.27</c:v>
                </c:pt>
                <c:pt idx="2">
                  <c:v>80.790000000000006</c:v>
                </c:pt>
                <c:pt idx="3">
                  <c:v>73.099999999999994</c:v>
                </c:pt>
                <c:pt idx="4">
                  <c:v>72.040000000000006</c:v>
                </c:pt>
              </c:numCache>
            </c:numRef>
          </c:val>
          <c:extLst>
            <c:ext xmlns:c16="http://schemas.microsoft.com/office/drawing/2014/chart" uri="{C3380CC4-5D6E-409C-BE32-E72D297353CC}">
              <c16:uniqueId val="{00000000-6FFB-481B-98E1-91FF8B31F61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6FFB-481B-98E1-91FF8B31F61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316.13</c:v>
                </c:pt>
                <c:pt idx="1">
                  <c:v>301.22000000000003</c:v>
                </c:pt>
                <c:pt idx="2">
                  <c:v>305.51</c:v>
                </c:pt>
                <c:pt idx="3">
                  <c:v>331.73</c:v>
                </c:pt>
                <c:pt idx="4">
                  <c:v>354.65</c:v>
                </c:pt>
              </c:numCache>
            </c:numRef>
          </c:val>
          <c:extLst>
            <c:ext xmlns:c16="http://schemas.microsoft.com/office/drawing/2014/chart" uri="{C3380CC4-5D6E-409C-BE32-E72D297353CC}">
              <c16:uniqueId val="{00000000-D8B5-4A3A-9814-29BEB4A3EA3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D8B5-4A3A-9814-29BEB4A3EA3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4"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島根県　川本町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3317</v>
      </c>
      <c r="AM8" s="66"/>
      <c r="AN8" s="66"/>
      <c r="AO8" s="66"/>
      <c r="AP8" s="66"/>
      <c r="AQ8" s="66"/>
      <c r="AR8" s="66"/>
      <c r="AS8" s="66"/>
      <c r="AT8" s="65">
        <f>データ!$S$6</f>
        <v>106.43</v>
      </c>
      <c r="AU8" s="65"/>
      <c r="AV8" s="65"/>
      <c r="AW8" s="65"/>
      <c r="AX8" s="65"/>
      <c r="AY8" s="65"/>
      <c r="AZ8" s="65"/>
      <c r="BA8" s="65"/>
      <c r="BB8" s="65">
        <f>データ!$T$6</f>
        <v>31.17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88.15</v>
      </c>
      <c r="Q10" s="65"/>
      <c r="R10" s="65"/>
      <c r="S10" s="65"/>
      <c r="T10" s="65"/>
      <c r="U10" s="65"/>
      <c r="V10" s="65"/>
      <c r="W10" s="66">
        <f>データ!$Q$6</f>
        <v>4104</v>
      </c>
      <c r="X10" s="66"/>
      <c r="Y10" s="66"/>
      <c r="Z10" s="66"/>
      <c r="AA10" s="66"/>
      <c r="AB10" s="66"/>
      <c r="AC10" s="66"/>
      <c r="AD10" s="2"/>
      <c r="AE10" s="2"/>
      <c r="AF10" s="2"/>
      <c r="AG10" s="2"/>
      <c r="AH10" s="2"/>
      <c r="AI10" s="2"/>
      <c r="AJ10" s="2"/>
      <c r="AK10" s="2"/>
      <c r="AL10" s="66">
        <f>データ!$U$6</f>
        <v>2893</v>
      </c>
      <c r="AM10" s="66"/>
      <c r="AN10" s="66"/>
      <c r="AO10" s="66"/>
      <c r="AP10" s="66"/>
      <c r="AQ10" s="66"/>
      <c r="AR10" s="66"/>
      <c r="AS10" s="66"/>
      <c r="AT10" s="65">
        <f>データ!$V$6</f>
        <v>14.85</v>
      </c>
      <c r="AU10" s="65"/>
      <c r="AV10" s="65"/>
      <c r="AW10" s="65"/>
      <c r="AX10" s="65"/>
      <c r="AY10" s="65"/>
      <c r="AZ10" s="65"/>
      <c r="BA10" s="65"/>
      <c r="BB10" s="65">
        <f>データ!$W$6</f>
        <v>194.81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IdkeKZAb6+4BVNjeceSljDmAsVTtE0y8cZZtthtFDFaOD09hVMsXOZ634HtfDlbRzphFa+wuGBuOSnw3f/PsNw==" saltValue="MmzzeqCtYUHsVeMSCx9T1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2018</v>
      </c>
      <c r="C6" s="34">
        <f t="shared" ref="C6:W6" si="3">C7</f>
        <v>324418</v>
      </c>
      <c r="D6" s="34">
        <f t="shared" si="3"/>
        <v>47</v>
      </c>
      <c r="E6" s="34">
        <f t="shared" si="3"/>
        <v>1</v>
      </c>
      <c r="F6" s="34">
        <f t="shared" si="3"/>
        <v>0</v>
      </c>
      <c r="G6" s="34">
        <f t="shared" si="3"/>
        <v>0</v>
      </c>
      <c r="H6" s="34" t="str">
        <f t="shared" si="3"/>
        <v>島根県　川本町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88.15</v>
      </c>
      <c r="Q6" s="35">
        <f t="shared" si="3"/>
        <v>4104</v>
      </c>
      <c r="R6" s="35">
        <f t="shared" si="3"/>
        <v>3317</v>
      </c>
      <c r="S6" s="35">
        <f t="shared" si="3"/>
        <v>106.43</v>
      </c>
      <c r="T6" s="35">
        <f t="shared" si="3"/>
        <v>31.17</v>
      </c>
      <c r="U6" s="35">
        <f t="shared" si="3"/>
        <v>2893</v>
      </c>
      <c r="V6" s="35">
        <f t="shared" si="3"/>
        <v>14.85</v>
      </c>
      <c r="W6" s="35">
        <f t="shared" si="3"/>
        <v>194.81</v>
      </c>
      <c r="X6" s="36">
        <f>IF(X7="",NA(),X7)</f>
        <v>85.65</v>
      </c>
      <c r="Y6" s="36">
        <f t="shared" ref="Y6:AG6" si="4">IF(Y7="",NA(),Y7)</f>
        <v>91</v>
      </c>
      <c r="Z6" s="36">
        <f t="shared" si="4"/>
        <v>91.25</v>
      </c>
      <c r="AA6" s="36">
        <f t="shared" si="4"/>
        <v>79.16</v>
      </c>
      <c r="AB6" s="36">
        <f t="shared" si="4"/>
        <v>94.26</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767.97</v>
      </c>
      <c r="BF6" s="36">
        <f t="shared" ref="BF6:BN6" si="7">IF(BF7="",NA(),BF7)</f>
        <v>830.57</v>
      </c>
      <c r="BG6" s="36">
        <f t="shared" si="7"/>
        <v>862.68</v>
      </c>
      <c r="BH6" s="36">
        <f t="shared" si="7"/>
        <v>1193.7</v>
      </c>
      <c r="BI6" s="36">
        <f t="shared" si="7"/>
        <v>1215.77</v>
      </c>
      <c r="BJ6" s="36">
        <f t="shared" si="7"/>
        <v>1125.69</v>
      </c>
      <c r="BK6" s="36">
        <f t="shared" si="7"/>
        <v>1134.67</v>
      </c>
      <c r="BL6" s="36">
        <f t="shared" si="7"/>
        <v>1144.79</v>
      </c>
      <c r="BM6" s="36">
        <f t="shared" si="7"/>
        <v>1061.58</v>
      </c>
      <c r="BN6" s="36">
        <f t="shared" si="7"/>
        <v>1007.7</v>
      </c>
      <c r="BO6" s="35" t="str">
        <f>IF(BO7="","",IF(BO7="-","【-】","【"&amp;SUBSTITUTE(TEXT(BO7,"#,##0.00"),"-","△")&amp;"】"))</f>
        <v>【1,074.14】</v>
      </c>
      <c r="BP6" s="36">
        <f>IF(BP7="",NA(),BP7)</f>
        <v>78.02</v>
      </c>
      <c r="BQ6" s="36">
        <f t="shared" ref="BQ6:BY6" si="8">IF(BQ7="",NA(),BQ7)</f>
        <v>79.27</v>
      </c>
      <c r="BR6" s="36">
        <f t="shared" si="8"/>
        <v>80.790000000000006</v>
      </c>
      <c r="BS6" s="36">
        <f t="shared" si="8"/>
        <v>73.099999999999994</v>
      </c>
      <c r="BT6" s="36">
        <f t="shared" si="8"/>
        <v>72.040000000000006</v>
      </c>
      <c r="BU6" s="36">
        <f t="shared" si="8"/>
        <v>46.48</v>
      </c>
      <c r="BV6" s="36">
        <f t="shared" si="8"/>
        <v>40.6</v>
      </c>
      <c r="BW6" s="36">
        <f t="shared" si="8"/>
        <v>56.04</v>
      </c>
      <c r="BX6" s="36">
        <f t="shared" si="8"/>
        <v>58.52</v>
      </c>
      <c r="BY6" s="36">
        <f t="shared" si="8"/>
        <v>59.22</v>
      </c>
      <c r="BZ6" s="35" t="str">
        <f>IF(BZ7="","",IF(BZ7="-","【-】","【"&amp;SUBSTITUTE(TEXT(BZ7,"#,##0.00"),"-","△")&amp;"】"))</f>
        <v>【54.36】</v>
      </c>
      <c r="CA6" s="36">
        <f>IF(CA7="",NA(),CA7)</f>
        <v>316.13</v>
      </c>
      <c r="CB6" s="36">
        <f t="shared" ref="CB6:CJ6" si="9">IF(CB7="",NA(),CB7)</f>
        <v>301.22000000000003</v>
      </c>
      <c r="CC6" s="36">
        <f t="shared" si="9"/>
        <v>305.51</v>
      </c>
      <c r="CD6" s="36">
        <f t="shared" si="9"/>
        <v>331.73</v>
      </c>
      <c r="CE6" s="36">
        <f t="shared" si="9"/>
        <v>354.65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28.67</v>
      </c>
      <c r="CM6" s="36">
        <f t="shared" ref="CM6:CU6" si="10">IF(CM7="",NA(),CM7)</f>
        <v>24.74</v>
      </c>
      <c r="CN6" s="36">
        <f t="shared" si="10"/>
        <v>23.98</v>
      </c>
      <c r="CO6" s="36">
        <f t="shared" si="10"/>
        <v>25.73</v>
      </c>
      <c r="CP6" s="36">
        <f t="shared" si="10"/>
        <v>25.83</v>
      </c>
      <c r="CQ6" s="36">
        <f t="shared" si="10"/>
        <v>57.43</v>
      </c>
      <c r="CR6" s="36">
        <f t="shared" si="10"/>
        <v>57.29</v>
      </c>
      <c r="CS6" s="36">
        <f t="shared" si="10"/>
        <v>55.9</v>
      </c>
      <c r="CT6" s="36">
        <f t="shared" si="10"/>
        <v>57.3</v>
      </c>
      <c r="CU6" s="36">
        <f t="shared" si="10"/>
        <v>56.76</v>
      </c>
      <c r="CV6" s="35" t="str">
        <f>IF(CV7="","",IF(CV7="-","【-】","【"&amp;SUBSTITUTE(TEXT(CV7,"#,##0.00"),"-","△")&amp;"】"))</f>
        <v>【55.95】</v>
      </c>
      <c r="CW6" s="36">
        <f>IF(CW7="",NA(),CW7)</f>
        <v>65.75</v>
      </c>
      <c r="CX6" s="36">
        <f t="shared" ref="CX6:DF6" si="11">IF(CX7="",NA(),CX7)</f>
        <v>78.819999999999993</v>
      </c>
      <c r="CY6" s="36">
        <f t="shared" si="11"/>
        <v>80.13</v>
      </c>
      <c r="CZ6" s="36">
        <f t="shared" si="11"/>
        <v>75.569999999999993</v>
      </c>
      <c r="DA6" s="36">
        <f t="shared" si="11"/>
        <v>71.959999999999994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2.84</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324418</v>
      </c>
      <c r="D7" s="38">
        <v>47</v>
      </c>
      <c r="E7" s="38">
        <v>1</v>
      </c>
      <c r="F7" s="38">
        <v>0</v>
      </c>
      <c r="G7" s="38">
        <v>0</v>
      </c>
      <c r="H7" s="38" t="s">
        <v>97</v>
      </c>
      <c r="I7" s="38" t="s">
        <v>98</v>
      </c>
      <c r="J7" s="38" t="s">
        <v>99</v>
      </c>
      <c r="K7" s="38" t="s">
        <v>100</v>
      </c>
      <c r="L7" s="38" t="s">
        <v>101</v>
      </c>
      <c r="M7" s="38" t="s">
        <v>102</v>
      </c>
      <c r="N7" s="39" t="s">
        <v>103</v>
      </c>
      <c r="O7" s="39" t="s">
        <v>104</v>
      </c>
      <c r="P7" s="39">
        <v>88.15</v>
      </c>
      <c r="Q7" s="39">
        <v>4104</v>
      </c>
      <c r="R7" s="39">
        <v>3317</v>
      </c>
      <c r="S7" s="39">
        <v>106.43</v>
      </c>
      <c r="T7" s="39">
        <v>31.17</v>
      </c>
      <c r="U7" s="39">
        <v>2893</v>
      </c>
      <c r="V7" s="39">
        <v>14.85</v>
      </c>
      <c r="W7" s="39">
        <v>194.81</v>
      </c>
      <c r="X7" s="39">
        <v>85.65</v>
      </c>
      <c r="Y7" s="39">
        <v>91</v>
      </c>
      <c r="Z7" s="39">
        <v>91.25</v>
      </c>
      <c r="AA7" s="39">
        <v>79.16</v>
      </c>
      <c r="AB7" s="39">
        <v>94.26</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767.97</v>
      </c>
      <c r="BF7" s="39">
        <v>830.57</v>
      </c>
      <c r="BG7" s="39">
        <v>862.68</v>
      </c>
      <c r="BH7" s="39">
        <v>1193.7</v>
      </c>
      <c r="BI7" s="39">
        <v>1215.77</v>
      </c>
      <c r="BJ7" s="39">
        <v>1125.69</v>
      </c>
      <c r="BK7" s="39">
        <v>1134.67</v>
      </c>
      <c r="BL7" s="39">
        <v>1144.79</v>
      </c>
      <c r="BM7" s="39">
        <v>1061.58</v>
      </c>
      <c r="BN7" s="39">
        <v>1007.7</v>
      </c>
      <c r="BO7" s="39">
        <v>1074.1400000000001</v>
      </c>
      <c r="BP7" s="39">
        <v>78.02</v>
      </c>
      <c r="BQ7" s="39">
        <v>79.27</v>
      </c>
      <c r="BR7" s="39">
        <v>80.790000000000006</v>
      </c>
      <c r="BS7" s="39">
        <v>73.099999999999994</v>
      </c>
      <c r="BT7" s="39">
        <v>72.040000000000006</v>
      </c>
      <c r="BU7" s="39">
        <v>46.48</v>
      </c>
      <c r="BV7" s="39">
        <v>40.6</v>
      </c>
      <c r="BW7" s="39">
        <v>56.04</v>
      </c>
      <c r="BX7" s="39">
        <v>58.52</v>
      </c>
      <c r="BY7" s="39">
        <v>59.22</v>
      </c>
      <c r="BZ7" s="39">
        <v>54.36</v>
      </c>
      <c r="CA7" s="39">
        <v>316.13</v>
      </c>
      <c r="CB7" s="39">
        <v>301.22000000000003</v>
      </c>
      <c r="CC7" s="39">
        <v>305.51</v>
      </c>
      <c r="CD7" s="39">
        <v>331.73</v>
      </c>
      <c r="CE7" s="39">
        <v>354.65</v>
      </c>
      <c r="CF7" s="39">
        <v>376.61</v>
      </c>
      <c r="CG7" s="39">
        <v>440.03</v>
      </c>
      <c r="CH7" s="39">
        <v>304.35000000000002</v>
      </c>
      <c r="CI7" s="39">
        <v>296.3</v>
      </c>
      <c r="CJ7" s="39">
        <v>292.89999999999998</v>
      </c>
      <c r="CK7" s="39">
        <v>296.39999999999998</v>
      </c>
      <c r="CL7" s="39">
        <v>28.67</v>
      </c>
      <c r="CM7" s="39">
        <v>24.74</v>
      </c>
      <c r="CN7" s="39">
        <v>23.98</v>
      </c>
      <c r="CO7" s="39">
        <v>25.73</v>
      </c>
      <c r="CP7" s="39">
        <v>25.83</v>
      </c>
      <c r="CQ7" s="39">
        <v>57.43</v>
      </c>
      <c r="CR7" s="39">
        <v>57.29</v>
      </c>
      <c r="CS7" s="39">
        <v>55.9</v>
      </c>
      <c r="CT7" s="39">
        <v>57.3</v>
      </c>
      <c r="CU7" s="39">
        <v>56.76</v>
      </c>
      <c r="CV7" s="39">
        <v>55.95</v>
      </c>
      <c r="CW7" s="39">
        <v>65.75</v>
      </c>
      <c r="CX7" s="39">
        <v>78.819999999999993</v>
      </c>
      <c r="CY7" s="39">
        <v>80.13</v>
      </c>
      <c r="CZ7" s="39">
        <v>75.569999999999993</v>
      </c>
      <c r="DA7" s="39">
        <v>71.959999999999994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2.84</v>
      </c>
      <c r="EF7" s="39">
        <v>0</v>
      </c>
      <c r="EG7" s="39">
        <v>0</v>
      </c>
      <c r="EH7" s="39">
        <v>0</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宮田 圭三</cp:lastModifiedBy>
  <cp:lastPrinted>2020-02-10T06:28:36Z</cp:lastPrinted>
  <dcterms:created xsi:type="dcterms:W3CDTF">2019-12-05T04:38:45Z</dcterms:created>
  <dcterms:modified xsi:type="dcterms:W3CDTF">2020-02-19T08:01:06Z</dcterms:modified>
  <cp:category/>
</cp:coreProperties>
</file>