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Svi03\共有フォルダ\企画財政課\財政管理担当\財政係\財政係\財政係\特別会計\★公営企業に係る「経営比較分析表」\R1\提出\"/>
    </mc:Choice>
  </mc:AlternateContent>
  <xr:revisionPtr revIDLastSave="0" documentId="13_ncr:1_{DB5C78B8-19AC-419A-8466-2504D66B5F04}" xr6:coauthVersionLast="36" xr6:coauthVersionMax="36" xr10:uidLastSave="{00000000-0000-0000-0000-000000000000}"/>
  <workbookProtection workbookAlgorithmName="SHA-512" workbookHashValue="Ohkdd6d5at9PSIlEEOiH5QOUHA4T8mvnWGAbIzYzvso50ShaeMLib9NHn6ZDUTr8FUXIbR6MHtSwot3xJs+3lw==" workbookSaltValue="6NOE1YmxBMsIV6h2kMUqk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W10" i="4" s="1"/>
  <c r="P6" i="5"/>
  <c r="O6" i="5"/>
  <c r="N6" i="5"/>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BB10" i="4"/>
  <c r="AT10" i="4"/>
  <c r="AD10" i="4"/>
  <c r="P10" i="4"/>
  <c r="I10" i="4"/>
  <c r="B10" i="4"/>
  <c r="BB8" i="4"/>
  <c r="AT8" i="4"/>
  <c r="P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<sst xmlns="http://schemas.openxmlformats.org/spreadsheetml/2006/main" count="239" uniqueCount="114">
  <si>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</si>
  <si>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</si>
  <si>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</si>
  <si>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</si>
  <si>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</si>
  <si>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</si>
  <si>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</si>
  <si>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</si>
  <si>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</si>
  <si>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</si>
  <si>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</si>
  <si>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</si>
  <si>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</si>
  <si>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</si>
  <si>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</si>
  <si>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</si>
  <si>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</si>
  <si>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</si>
  <si>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</si>
  <si>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</si>
  <si>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</si>
  <si>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</si>
  <si>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</si>
  <si>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</si>
  <si>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</si>
  <si>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</si>
  <si>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</si>
  <si>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</si>
  <si>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</si>
  <si>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</si>
  <si>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</si>
  <si>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</si>
  <si>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</si>
  <si>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</si>
  <si>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</si>
  <si>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</si>
  <si>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</si>
  <si>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</si>
  <si>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</si>
  <si>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</si>
  <si>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</si>
  <si>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</si>
  <si>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</si>
  <si>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</si>
  <si>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</si>
  <si>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</si>
  <si>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</si>
  <si>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</si>
  <si>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</si>
  <si>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</si>
  <si>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</si>
  <si>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</si>
  <si>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</si>
  <si>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</si>
  <si>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</si>
  <si>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</si>
  <si>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</si>
  <si>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</si>
  <si>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</si>
  <si>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</si>
  <si>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</si>
  <si>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</si>
  <si>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</si>
  <si>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</si>
  <si>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</si>
  <si>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</si>
  <si>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</si>
  <si>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</si>
  <si>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</si>
  <si>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</si>
  <si>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</si>
  <si>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</si>
  <si>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</si>
  <si>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</si>
  <si>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</si>
  <si>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</si>
  <si>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</si>
  <si>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</si>
  <si>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</si>
  <si>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</si>
  <si>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</si>
  <si>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</si>
  <si>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</si>
  <si>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</si>
  <si>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</si>
  <si>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</si>
  <si>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</si>
  <si>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</si>
  <si>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</si>
  <si>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</si>
  <si>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</si>
  <si>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</si>
  <si>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</si>
  <si>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</si>
  <si>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</si>
  <si>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</si>
  <si>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</si>
  <si>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</si>
  <si>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飯南町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</si>
  <si>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</si>
  <si>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</si>
  <si>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</si>
  <si>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</si>
  <si>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</si>
  <si>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</si>
  <si>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</si>
  <si>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</si>
  <si>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</si>
  <si>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</si>
  <si>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</si>
  <si>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</si>
  <si>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供用開始から15年以上が経過している設備もあり、処理施設内の機器の故障も増えつつある。都度、修繕を行っている状況であり、今後も修繕は増加していく見込みである。</t>
    <phoneticPr fontId="4"/>
  </si>
  <si>
    <t>　平成31年度からは企業会計制度に移行し、現有資産の状態・健全度を適切に診断・評価しながら、中長期の更新需要見通しを検討するとともに、財政収支見通しを踏まえた更新財源の確保を図りながら健全経営を行っていく。</t>
    <phoneticPr fontId="4"/>
  </si>
  <si>
    <t>　飯南町生活排水処理基本計画に基づき、連担地の比較的家屋間の距離が小さい地域については、公共下水道及び農業集落排水の整備、また促進計画区域外の地域については、合併処理浄化槽の普及を図ることとし、合併処理浄化槽については、毎年度、10基～20基までの整備を実施している。
　近年は、特定地域生活排水処理事業により合併処理浄化槽整備を行っていたが、平成27年度より個別排水処理事業による整備に切り替えた。また、収益的収支比率が上昇しているが、料金収入の増加などが要因となっている。企業債残高対事業規模比率の上昇は、地方債残高の増加及び一般会計における負担額の減少が要因として考えられる。
※H29の企業債残高対事業規模比率…算定式分子の地方債現在高から一般会計負担額50,396千円が控除されていないため、本来の数値は「179.34」。
※H30の企業債残高対事業規模比率…算定式分子の地方債現在高から一般会計負担額22,920千円（臨時措置分））が控除されていないため、本来の数値は「177.87」。</t>
    <rPh sb="211" eb="213">
      <t>ジョウショウ</t>
    </rPh>
    <rPh sb="224" eb="226">
      <t>ゾウカ</t>
    </rPh>
    <rPh sb="229" eb="231">
      <t>ヨウイン</t>
    </rPh>
    <rPh sb="238" eb="240">
      <t>キギョウ</t>
    </rPh>
    <rPh sb="240" eb="241">
      <t>サイ</t>
    </rPh>
    <rPh sb="241" eb="243">
      <t>ザンダカ</t>
    </rPh>
    <rPh sb="243" eb="244">
      <t>タイ</t>
    </rPh>
    <rPh sb="244" eb="246">
      <t>ジギョウ</t>
    </rPh>
    <rPh sb="246" eb="248">
      <t>キボ</t>
    </rPh>
    <rPh sb="248" eb="250">
      <t>ヒリツ</t>
    </rPh>
    <rPh sb="251" eb="253">
      <t>ジョウショウ</t>
    </rPh>
    <rPh sb="255" eb="258">
      <t>チホウサイ</t>
    </rPh>
    <rPh sb="258" eb="260">
      <t>ザンダカ</t>
    </rPh>
    <rPh sb="261" eb="263">
      <t>ゾウカ</t>
    </rPh>
    <rPh sb="263" eb="264">
      <t>オヨ</t>
    </rPh>
    <rPh sb="265" eb="267">
      <t>イッパン</t>
    </rPh>
    <rPh sb="267" eb="269">
      <t>カイケイ</t>
    </rPh>
    <rPh sb="273" eb="275">
      <t>フタン</t>
    </rPh>
    <rPh sb="275" eb="276">
      <t>ガク</t>
    </rPh>
    <rPh sb="277" eb="279">
      <t>ゲンショウ</t>
    </rPh>
    <rPh sb="280" eb="282">
      <t>ヨウイン</t>
    </rPh>
    <rPh sb="285" eb="286">
      <t>カンガ</t>
    </rPh>
    <rPh sb="416" eb="418">
      <t>リンジ</t>
    </rPh>
    <rPh sb="418" eb="420">
      <t>ソチ</t>
    </rPh>
    <rPh sb="420" eb="421">
      <t>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</si>
</sst>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AE-49BF-83BF-256CC72A53C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AAE-49BF-83BF-256CC72A53C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76.47</c:v>
                </c:pt>
                <c:pt idx="1">
                  <c:v>71.25</c:v>
                </c:pt>
                <c:pt idx="2">
                  <c:v>40.229999999999997</c:v>
                </c:pt>
                <c:pt idx="3">
                  <c:v>39.58</c:v>
                </c:pt>
                <c:pt idx="4">
                  <c:v>39.22</c:v>
                </c:pt>
              </c:numCache>
            </c:numRef>
          </c:val>
          <c:extLst>
            <c:ext xmlns:c16="http://schemas.microsoft.com/office/drawing/2014/chart" uri="{C3380CC4-5D6E-409C-BE32-E72D297353CC}">
              <c16:uniqueId val="{00000000-4A6D-4951-836B-4FBE50DA463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51.54</c:v>
                </c:pt>
                <c:pt idx="1">
                  <c:v>44.84</c:v>
                </c:pt>
                <c:pt idx="2">
                  <c:v>41.51</c:v>
                </c:pt>
                <c:pt idx="3">
                  <c:v>51.71</c:v>
                </c:pt>
                <c:pt idx="4">
                  <c:v>50.56</c:v>
                </c:pt>
              </c:numCache>
            </c:numRef>
          </c:val>
          <c:smooth val="0"/>
          <c:extLst>
            <c:ext xmlns:c16="http://schemas.microsoft.com/office/drawing/2014/chart" uri="{C3380CC4-5D6E-409C-BE32-E72D297353CC}">
              <c16:uniqueId val="{00000001-4A6D-4951-836B-4FBE50DA463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D5D-4323-B61E-E1D3E15FA85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71.599999999999994</c:v>
                </c:pt>
                <c:pt idx="1">
                  <c:v>67.86</c:v>
                </c:pt>
                <c:pt idx="2">
                  <c:v>68.72</c:v>
                </c:pt>
                <c:pt idx="3">
                  <c:v>82.91</c:v>
                </c:pt>
                <c:pt idx="4">
                  <c:v>83.85</c:v>
                </c:pt>
              </c:numCache>
            </c:numRef>
          </c:val>
          <c:smooth val="0"/>
          <c:extLst>
            <c:ext xmlns:c16="http://schemas.microsoft.com/office/drawing/2014/chart" uri="{C3380CC4-5D6E-409C-BE32-E72D297353CC}">
              <c16:uniqueId val="{00000001-5D5D-4323-B61E-E1D3E15FA85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83.21</c:v>
                </c:pt>
                <c:pt idx="1">
                  <c:v>89</c:v>
                </c:pt>
                <c:pt idx="2">
                  <c:v>89</c:v>
                </c:pt>
                <c:pt idx="3">
                  <c:v>86.8</c:v>
                </c:pt>
                <c:pt idx="4">
                  <c:v>90</c:v>
                </c:pt>
              </c:numCache>
            </c:numRef>
          </c:val>
          <c:extLst>
            <c:ext xmlns:c16="http://schemas.microsoft.com/office/drawing/2014/chart" uri="{C3380CC4-5D6E-409C-BE32-E72D297353CC}">
              <c16:uniqueId val="{00000000-2F92-495A-9EA9-13C37F95105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92-495A-9EA9-13C37F95105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CB-496F-9A65-7B9A36DFCA7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CB-496F-9A65-7B9A36DFCA7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A0-42D0-A931-BD122A6A350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A0-42D0-A931-BD122A6A350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5A-4546-9570-8FE52250066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5A-4546-9570-8FE52250066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BA-40D2-9435-2EC18DECA17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BA-40D2-9435-2EC18DECA17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149.01</c:v>
                </c:pt>
                <c:pt idx="1">
                  <c:v>519</c:v>
                </c:pt>
                <c:pt idx="2">
                  <c:v>123.38</c:v>
                </c:pt>
                <c:pt idx="3">
                  <c:v>1502.07</c:v>
                </c:pt>
                <c:pt idx="4">
                  <c:v>735.81</c:v>
                </c:pt>
              </c:numCache>
            </c:numRef>
          </c:val>
          <c:extLst>
            <c:ext xmlns:c16="http://schemas.microsoft.com/office/drawing/2014/chart" uri="{C3380CC4-5D6E-409C-BE32-E72D297353CC}">
              <c16:uniqueId val="{00000000-E3BF-4BBE-9CFD-51375CF2967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760.12</c:v>
                </c:pt>
                <c:pt idx="1">
                  <c:v>492.59</c:v>
                </c:pt>
                <c:pt idx="2">
                  <c:v>503.8</c:v>
                </c:pt>
                <c:pt idx="3">
                  <c:v>888.8</c:v>
                </c:pt>
                <c:pt idx="4">
                  <c:v>855.65</c:v>
                </c:pt>
              </c:numCache>
            </c:numRef>
          </c:val>
          <c:smooth val="0"/>
          <c:extLst>
            <c:ext xmlns:c16="http://schemas.microsoft.com/office/drawing/2014/chart" uri="{C3380CC4-5D6E-409C-BE32-E72D297353CC}">
              <c16:uniqueId val="{00000001-E3BF-4BBE-9CFD-51375CF2967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84.87</c:v>
                </c:pt>
                <c:pt idx="1">
                  <c:v>72.33</c:v>
                </c:pt>
                <c:pt idx="2">
                  <c:v>99.09</c:v>
                </c:pt>
                <c:pt idx="3">
                  <c:v>102.7</c:v>
                </c:pt>
                <c:pt idx="4">
                  <c:v>109.72</c:v>
                </c:pt>
              </c:numCache>
            </c:numRef>
          </c:val>
          <c:extLst>
            <c:ext xmlns:c16="http://schemas.microsoft.com/office/drawing/2014/chart" uri="{C3380CC4-5D6E-409C-BE32-E72D297353CC}">
              <c16:uniqueId val="{00000000-F71F-4179-8109-5EFB566B36D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50.17</c:v>
                </c:pt>
                <c:pt idx="1">
                  <c:v>46.53</c:v>
                </c:pt>
                <c:pt idx="2">
                  <c:v>51.58</c:v>
                </c:pt>
                <c:pt idx="3">
                  <c:v>52.55</c:v>
                </c:pt>
                <c:pt idx="4">
                  <c:v>52.23</c:v>
                </c:pt>
              </c:numCache>
            </c:numRef>
          </c:val>
          <c:smooth val="0"/>
          <c:extLst>
            <c:ext xmlns:c16="http://schemas.microsoft.com/office/drawing/2014/chart" uri="{C3380CC4-5D6E-409C-BE32-E72D297353CC}">
              <c16:uniqueId val="{00000001-F71F-4179-8109-5EFB566B36D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379.48</c:v>
                </c:pt>
                <c:pt idx="1">
                  <c:v>327.85</c:v>
                </c:pt>
                <c:pt idx="2">
                  <c:v>258.47000000000003</c:v>
                </c:pt>
                <c:pt idx="3">
                  <c:v>270.33</c:v>
                </c:pt>
                <c:pt idx="4">
                  <c:v>259.02999999999997</c:v>
                </c:pt>
              </c:numCache>
            </c:numRef>
          </c:val>
          <c:extLst>
            <c:ext xmlns:c16="http://schemas.microsoft.com/office/drawing/2014/chart" uri="{C3380CC4-5D6E-409C-BE32-E72D297353CC}">
              <c16:uniqueId val="{00000000-BAB2-4446-93B6-4FACCC4A6F1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329.08</c:v>
                </c:pt>
                <c:pt idx="1">
                  <c:v>373.71</c:v>
                </c:pt>
                <c:pt idx="2">
                  <c:v>333.58</c:v>
                </c:pt>
                <c:pt idx="3">
                  <c:v>292.45</c:v>
                </c:pt>
                <c:pt idx="4">
                  <c:v>294.05</c:v>
                </c:pt>
              </c:numCache>
            </c:numRef>
          </c:val>
          <c:smooth val="0"/>
          <c:extLst>
            <c:ext xmlns:c16="http://schemas.microsoft.com/office/drawing/2014/chart" uri="{C3380CC4-5D6E-409C-BE32-E72D297353CC}">
              <c16:uniqueId val="{00000001-BAB2-4446-93B6-4FACCC4A6F1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島根県　飯南町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tr">
        <f>データ!$M$6</f>
        <v>非設置</v>
      </c>
      <c r="AE8" s="73"/>
      <c r="AF8" s="73"/>
      <c r="AG8" s="73"/>
      <c r="AH8" s="73"/>
      <c r="AI8" s="73"/>
      <c r="AJ8" s="73"/>
      <c r="AK8" s="3"/>
      <c r="AL8" s="69">
        <f>データ!S6</f>
        <v>4898</v>
      </c>
      <c r="AM8" s="69"/>
      <c r="AN8" s="69"/>
      <c r="AO8" s="69"/>
      <c r="AP8" s="69"/>
      <c r="AQ8" s="69"/>
      <c r="AR8" s="69"/>
      <c r="AS8" s="69"/>
      <c r="AT8" s="68">
        <f>データ!T6</f>
        <v>242.88</v>
      </c>
      <c r="AU8" s="68"/>
      <c r="AV8" s="68"/>
      <c r="AW8" s="68"/>
      <c r="AX8" s="68"/>
      <c r="AY8" s="68"/>
      <c r="AZ8" s="68"/>
      <c r="BA8" s="68"/>
      <c r="BB8" s="68">
        <f>データ!U6</f>
        <v>20.170000000000002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4.1100000000000003</v>
      </c>
      <c r="Q10" s="68"/>
      <c r="R10" s="68"/>
      <c r="S10" s="68"/>
      <c r="T10" s="68"/>
      <c r="U10" s="68"/>
      <c r="V10" s="68"/>
      <c r="W10" s="68">
        <f>データ!Q6</f>
        <v>100</v>
      </c>
      <c r="X10" s="68"/>
      <c r="Y10" s="68"/>
      <c r="Z10" s="68"/>
      <c r="AA10" s="68"/>
      <c r="AB10" s="68"/>
      <c r="AC10" s="68"/>
      <c r="AD10" s="69">
        <f>データ!R6</f>
        <v>4725</v>
      </c>
      <c r="AE10" s="69"/>
      <c r="AF10" s="69"/>
      <c r="AG10" s="69"/>
      <c r="AH10" s="69"/>
      <c r="AI10" s="69"/>
      <c r="AJ10" s="69"/>
      <c r="AK10" s="2"/>
      <c r="AL10" s="69">
        <f>データ!V6</f>
        <v>198</v>
      </c>
      <c r="AM10" s="69"/>
      <c r="AN10" s="69"/>
      <c r="AO10" s="69"/>
      <c r="AP10" s="69"/>
      <c r="AQ10" s="69"/>
      <c r="AR10" s="69"/>
      <c r="AS10" s="69"/>
      <c r="AT10" s="68">
        <f>データ!W6</f>
        <v>0.02</v>
      </c>
      <c r="AU10" s="68"/>
      <c r="AV10" s="68"/>
      <c r="AW10" s="68"/>
      <c r="AX10" s="68"/>
      <c r="AY10" s="68"/>
      <c r="AZ10" s="68"/>
      <c r="BA10" s="68"/>
      <c r="BB10" s="68">
        <f>データ!X6</f>
        <v>9900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111</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112</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【860.68】</v>
      </c>
      <c r="I86" s="26" t="str">
        <f>データ!CA6</f>
        <v>【52.12】</v>
      </c>
      <c r="J86" s="26" t="str">
        <f>データ!CL6</f>
        <v>【299.14】</v>
      </c>
      <c r="K86" s="26" t="str">
        <f>データ!CW6</f>
        <v>【50.35】</v>
      </c>
      <c r="L86" s="26" t="str">
        <f>データ!DH6</f>
        <v>【81.14】</v>
      </c>
      <c r="M86" s="26" t="s">
        <v>44</v>
      </c>
      <c r="N86" s="26" t="s">
        <v>44</v>
      </c>
      <c r="O86" s="26" t="str">
        <f>データ!EO6</f>
        <v>【-】</v>
      </c>
    </row>
  </sheetData>
  <sheetProtection algorithmName="SHA-512" hashValue="Zopbe8jt1habUxSmgwI3PomzXwWIOj/RzP2ssnz07g+4D5E+8L1BGKiz8Wf5091YsnEIrm2g7FUqgvUHw2Ih6A==" saltValue="+tjaciyzj1yLgZ/UUnU8n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323861</v>
      </c>
      <c r="D6" s="33">
        <f t="shared" si="3"/>
        <v>47</v>
      </c>
      <c r="E6" s="33">
        <f t="shared" si="3"/>
        <v>18</v>
      </c>
      <c r="F6" s="33">
        <f t="shared" si="3"/>
        <v>1</v>
      </c>
      <c r="G6" s="33">
        <f t="shared" si="3"/>
        <v>0</v>
      </c>
      <c r="H6" s="33" t="str">
        <f t="shared" si="3"/>
        <v>島根県　飯南町</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4.1100000000000003</v>
      </c>
      <c r="Q6" s="34">
        <f t="shared" si="3"/>
        <v>100</v>
      </c>
      <c r="R6" s="34">
        <f t="shared" si="3"/>
        <v>4725</v>
      </c>
      <c r="S6" s="34">
        <f t="shared" si="3"/>
        <v>4898</v>
      </c>
      <c r="T6" s="34">
        <f t="shared" si="3"/>
        <v>242.88</v>
      </c>
      <c r="U6" s="34">
        <f t="shared" si="3"/>
        <v>20.170000000000002</v>
      </c>
      <c r="V6" s="34">
        <f t="shared" si="3"/>
        <v>198</v>
      </c>
      <c r="W6" s="34">
        <f t="shared" si="3"/>
        <v>0.02</v>
      </c>
      <c r="X6" s="34">
        <f t="shared" si="3"/>
        <v>9900</v>
      </c>
      <c r="Y6" s="35">
        <f>IF(Y7="",NA(),Y7)</f>
        <v>83.21</v>
      </c>
      <c r="Z6" s="35">
        <f t="shared" ref="Z6:AH6" si="4">IF(Z7="",NA(),Z7)</f>
        <v>89</v>
      </c>
      <c r="AA6" s="35">
        <f t="shared" si="4"/>
        <v>89</v>
      </c>
      <c r="AB6" s="35">
        <f t="shared" si="4"/>
        <v>86.8</v>
      </c>
      <c r="AC6" s="35">
        <f t="shared" si="4"/>
        <v>90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149.01</v>
      </c>
      <c r="BG6" s="35">
        <f t="shared" ref="BG6:BO6" si="7">IF(BG7="",NA(),BG7)</f>
        <v>519</v>
      </c>
      <c r="BH6" s="35">
        <f t="shared" si="7"/>
        <v>123.38</v>
      </c>
      <c r="BI6" s="35">
        <f t="shared" si="7"/>
        <v>1502.07</v>
      </c>
      <c r="BJ6" s="35">
        <f t="shared" si="7"/>
        <v>735.81</v>
      </c>
      <c r="BK6" s="35">
        <f t="shared" si="7"/>
        <v>760.12</v>
      </c>
      <c r="BL6" s="35">
        <f t="shared" si="7"/>
        <v>492.59</v>
      </c>
      <c r="BM6" s="35">
        <f t="shared" si="7"/>
        <v>503.8</v>
      </c>
      <c r="BN6" s="35">
        <f t="shared" si="7"/>
        <v>888.8</v>
      </c>
      <c r="BO6" s="35">
        <f t="shared" si="7"/>
        <v>855.65</v>
      </c>
      <c r="BP6" s="34" t="str">
        <f>IF(BP7="","",IF(BP7="-","【-】","【"&amp;SUBSTITUTE(TEXT(BP7,"#,##0.00"),"-","△")&amp;"】"))</f>
        <v>【860.68】</v>
      </c>
      <c r="BQ6" s="35">
        <f>IF(BQ7="",NA(),BQ7)</f>
        <v>84.87</v>
      </c>
      <c r="BR6" s="35">
        <f t="shared" ref="BR6:BZ6" si="8">IF(BR7="",NA(),BR7)</f>
        <v>72.33</v>
      </c>
      <c r="BS6" s="35">
        <f t="shared" si="8"/>
        <v>99.09</v>
      </c>
      <c r="BT6" s="35">
        <f t="shared" si="8"/>
        <v>102.7</v>
      </c>
      <c r="BU6" s="35">
        <f t="shared" si="8"/>
        <v>109.72</v>
      </c>
      <c r="BV6" s="35">
        <f t="shared" si="8"/>
        <v>50.17</v>
      </c>
      <c r="BW6" s="35">
        <f t="shared" si="8"/>
        <v>46.53</v>
      </c>
      <c r="BX6" s="35">
        <f t="shared" si="8"/>
        <v>51.58</v>
      </c>
      <c r="BY6" s="35">
        <f t="shared" si="8"/>
        <v>52.55</v>
      </c>
      <c r="BZ6" s="35">
        <f t="shared" si="8"/>
        <v>52.23</v>
      </c>
      <c r="CA6" s="34" t="str">
        <f>IF(CA7="","",IF(CA7="-","【-】","【"&amp;SUBSTITUTE(TEXT(CA7,"#,##0.00"),"-","△")&amp;"】"))</f>
        <v>【52.12】</v>
      </c>
      <c r="CB6" s="35">
        <f>IF(CB7="",NA(),CB7)</f>
        <v>379.48</v>
      </c>
      <c r="CC6" s="35">
        <f t="shared" ref="CC6:CK6" si="9">IF(CC7="",NA(),CC7)</f>
        <v>327.85</v>
      </c>
      <c r="CD6" s="35">
        <f t="shared" si="9"/>
        <v>258.47000000000003</v>
      </c>
      <c r="CE6" s="35">
        <f t="shared" si="9"/>
        <v>270.33</v>
      </c>
      <c r="CF6" s="35">
        <f t="shared" si="9"/>
        <v>259.02999999999997</v>
      </c>
      <c r="CG6" s="35">
        <f t="shared" si="9"/>
        <v>329.08</v>
      </c>
      <c r="CH6" s="35">
        <f t="shared" si="9"/>
        <v>373.71</v>
      </c>
      <c r="CI6" s="35">
        <f t="shared" si="9"/>
        <v>333.58</v>
      </c>
      <c r="CJ6" s="35">
        <f t="shared" si="9"/>
        <v>292.45</v>
      </c>
      <c r="CK6" s="35">
        <f t="shared" si="9"/>
        <v>294.05</v>
      </c>
      <c r="CL6" s="34" t="str">
        <f>IF(CL7="","",IF(CL7="-","【-】","【"&amp;SUBSTITUTE(TEXT(CL7,"#,##0.00"),"-","△")&amp;"】"))</f>
        <v>【299.14】</v>
      </c>
      <c r="CM6" s="35">
        <f>IF(CM7="",NA(),CM7)</f>
        <v>76.47</v>
      </c>
      <c r="CN6" s="35">
        <f t="shared" ref="CN6:CV6" si="10">IF(CN7="",NA(),CN7)</f>
        <v>71.25</v>
      </c>
      <c r="CO6" s="35">
        <f t="shared" si="10"/>
        <v>40.229999999999997</v>
      </c>
      <c r="CP6" s="35">
        <f t="shared" si="10"/>
        <v>39.58</v>
      </c>
      <c r="CQ6" s="35">
        <f t="shared" si="10"/>
        <v>39.22</v>
      </c>
      <c r="CR6" s="35">
        <f t="shared" si="10"/>
        <v>51.54</v>
      </c>
      <c r="CS6" s="35">
        <f t="shared" si="10"/>
        <v>44.84</v>
      </c>
      <c r="CT6" s="35">
        <f t="shared" si="10"/>
        <v>41.51</v>
      </c>
      <c r="CU6" s="35">
        <f t="shared" si="10"/>
        <v>51.71</v>
      </c>
      <c r="CV6" s="35">
        <f t="shared" si="10"/>
        <v>50.56</v>
      </c>
      <c r="CW6" s="34" t="str">
        <f>IF(CW7="","",IF(CW7="-","【-】","【"&amp;SUBSTITUTE(TEXT(CW7,"#,##0.00"),"-","△")&amp;"】"))</f>
        <v>【50.35】</v>
      </c>
      <c r="CX6" s="35">
        <f>IF(CX7="",NA(),CX7)</f>
        <v>100</v>
      </c>
      <c r="CY6" s="35">
        <f t="shared" ref="CY6:DG6" si="11">IF(CY7="",NA(),CY7)</f>
        <v>100</v>
      </c>
      <c r="CZ6" s="35">
        <f t="shared" si="11"/>
        <v>100</v>
      </c>
      <c r="DA6" s="35">
        <f t="shared" si="11"/>
        <v>100</v>
      </c>
      <c r="DB6" s="35">
        <f t="shared" si="11"/>
        <v>100</v>
      </c>
      <c r="DC6" s="35">
        <f t="shared" si="11"/>
        <v>71.599999999999994</v>
      </c>
      <c r="DD6" s="35">
        <f t="shared" si="11"/>
        <v>67.86</v>
      </c>
      <c r="DE6" s="35">
        <f t="shared" si="11"/>
        <v>68.72</v>
      </c>
      <c r="DF6" s="35">
        <f t="shared" si="11"/>
        <v>82.91</v>
      </c>
      <c r="DG6" s="35">
        <f t="shared" si="11"/>
        <v>83.85</v>
      </c>
      <c r="DH6" s="34" t="str">
        <f>IF(DH7="","",IF(DH7="-","【-】","【"&amp;SUBSTITUTE(TEXT(DH7,"#,##0.00"),"-","△")&amp;"】"))</f>
        <v>【81.14】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323861</v>
      </c>
      <c r="D7" s="37">
        <v>47</v>
      </c>
      <c r="E7" s="37">
        <v>18</v>
      </c>
      <c r="F7" s="37">
        <v>1</v>
      </c>
      <c r="G7" s="37">
        <v>0</v>
      </c>
      <c r="H7" s="37" t="s">
        <v>98</v>
      </c>
      <c r="I7" s="37" t="s">
        <v>99</v>
      </c>
      <c r="J7" s="37" t="s">
        <v>100</v>
      </c>
      <c r="K7" s="37" t="s">
        <v>101</v>
      </c>
      <c r="L7" s="37" t="s">
        <v>102</v>
      </c>
      <c r="M7" s="37" t="s">
        <v>103</v>
      </c>
      <c r="N7" s="38" t="s">
        <v>104</v>
      </c>
      <c r="O7" s="38" t="s">
        <v>105</v>
      </c>
      <c r="P7" s="38">
        <v>4.1100000000000003</v>
      </c>
      <c r="Q7" s="38">
        <v>100</v>
      </c>
      <c r="R7" s="38">
        <v>4725</v>
      </c>
      <c r="S7" s="38">
        <v>4898</v>
      </c>
      <c r="T7" s="38">
        <v>242.88</v>
      </c>
      <c r="U7" s="38">
        <v>20.170000000000002</v>
      </c>
      <c r="V7" s="38">
        <v>198</v>
      </c>
      <c r="W7" s="38">
        <v>0.02</v>
      </c>
      <c r="X7" s="38">
        <v>9900</v>
      </c>
      <c r="Y7" s="38">
        <v>83.21</v>
      </c>
      <c r="Z7" s="38">
        <v>89</v>
      </c>
      <c r="AA7" s="38">
        <v>89</v>
      </c>
      <c r="AB7" s="38">
        <v>86.8</v>
      </c>
      <c r="AC7" s="38">
        <v>90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149.01</v>
      </c>
      <c r="BG7" s="38">
        <v>519</v>
      </c>
      <c r="BH7" s="42">
        <v>123.38</v>
      </c>
      <c r="BI7" s="38">
        <v>1502.07</v>
      </c>
      <c r="BJ7" s="38">
        <v>735.81</v>
      </c>
      <c r="BK7" s="38">
        <v>760.12</v>
      </c>
      <c r="BL7" s="38">
        <v>492.59</v>
      </c>
      <c r="BM7" s="38">
        <v>503.8</v>
      </c>
      <c r="BN7" s="38">
        <v>888.8</v>
      </c>
      <c r="BO7" s="38">
        <v>855.65</v>
      </c>
      <c r="BP7" s="38">
        <v>860.68</v>
      </c>
      <c r="BQ7" s="38">
        <v>84.87</v>
      </c>
      <c r="BR7" s="38">
        <v>72.33</v>
      </c>
      <c r="BS7" s="38">
        <v>99.09</v>
      </c>
      <c r="BT7" s="38">
        <v>102.7</v>
      </c>
      <c r="BU7" s="38">
        <v>109.72</v>
      </c>
      <c r="BV7" s="38">
        <v>50.17</v>
      </c>
      <c r="BW7" s="38">
        <v>46.53</v>
      </c>
      <c r="BX7" s="38">
        <v>51.58</v>
      </c>
      <c r="BY7" s="38">
        <v>52.55</v>
      </c>
      <c r="BZ7" s="38">
        <v>52.23</v>
      </c>
      <c r="CA7" s="38">
        <v>52.12</v>
      </c>
      <c r="CB7" s="38">
        <v>379.48</v>
      </c>
      <c r="CC7" s="38">
        <v>327.85</v>
      </c>
      <c r="CD7" s="38">
        <v>258.47000000000003</v>
      </c>
      <c r="CE7" s="38">
        <v>270.33</v>
      </c>
      <c r="CF7" s="38">
        <v>259.02999999999997</v>
      </c>
      <c r="CG7" s="38">
        <v>329.08</v>
      </c>
      <c r="CH7" s="38">
        <v>373.71</v>
      </c>
      <c r="CI7" s="38">
        <v>333.58</v>
      </c>
      <c r="CJ7" s="38">
        <v>292.45</v>
      </c>
      <c r="CK7" s="38">
        <v>294.05</v>
      </c>
      <c r="CL7" s="38">
        <v>299.14</v>
      </c>
      <c r="CM7" s="38">
        <v>76.47</v>
      </c>
      <c r="CN7" s="38">
        <v>71.25</v>
      </c>
      <c r="CO7" s="38">
        <v>40.229999999999997</v>
      </c>
      <c r="CP7" s="38">
        <v>39.58</v>
      </c>
      <c r="CQ7" s="38">
        <v>39.22</v>
      </c>
      <c r="CR7" s="38">
        <v>51.54</v>
      </c>
      <c r="CS7" s="38">
        <v>44.84</v>
      </c>
      <c r="CT7" s="38">
        <v>41.51</v>
      </c>
      <c r="CU7" s="38">
        <v>51.71</v>
      </c>
      <c r="CV7" s="38">
        <v>50.56</v>
      </c>
      <c r="CW7" s="38">
        <v>50.35</v>
      </c>
      <c r="CX7" s="38">
        <v>100</v>
      </c>
      <c r="CY7" s="38">
        <v>100</v>
      </c>
      <c r="CZ7" s="38">
        <v>100</v>
      </c>
      <c r="DA7" s="38">
        <v>100</v>
      </c>
      <c r="DB7" s="38">
        <v>100</v>
      </c>
      <c r="DC7" s="38">
        <v>71.599999999999994</v>
      </c>
      <c r="DD7" s="38">
        <v>67.86</v>
      </c>
      <c r="DE7" s="38">
        <v>68.72</v>
      </c>
      <c r="DF7" s="38">
        <v>82.91</v>
      </c>
      <c r="DG7" s="38">
        <v>83.85</v>
      </c>
      <c r="DH7" s="38">
        <v>81.14</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大谷 剛史郎</dc:creator>
  <cp:lastModifiedBy> </cp:lastModifiedBy>
  <dcterms:created xsi:type="dcterms:W3CDTF">2020-02-25T03:40:20Z</dcterms:created>
  <dcterms:modified xsi:type="dcterms:W3CDTF">2020-02-25T03:40:33Z</dcterms:modified>
</cp:coreProperties>
</file>