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watanabe-hiroshi\Desktop\"/>
    </mc:Choice>
  </mc:AlternateContent>
  <xr:revisionPtr revIDLastSave="0" documentId="13_ncr:1_{7C793FA5-39F5-4FBE-8A8C-3C7EBE84A616}" xr6:coauthVersionLast="36" xr6:coauthVersionMax="36" xr10:uidLastSave="{00000000-0000-0000-0000-000000000000}"/>
  <workbookProtection workbookAlgorithmName="SHA-512" workbookHashValue="EV09p+araNm50GgJJZ3wvN9Hr4CamzKYgCkLpZAzkFk8lPeKz8OQAxJke2vR4/GSH3KY7eVmi0UWnDMkVsMCzQ==" workbookSaltValue="5dPBKpiEqO3kPkiukppzs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<sst xmlns="http://schemas.openxmlformats.org/spreadsheetml/2006/main" count="239" uniqueCount="113">
  <si>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</si>
  <si>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</si>
  <si>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</si>
  <si>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</si>
  <si>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</si>
  <si>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</si>
  <si>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</si>
  <si>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</si>
  <si>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</si>
  <si>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</si>
  <si>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</si>
  <si>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</si>
  <si>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</si>
  <si>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</si>
  <si>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</si>
  <si>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</si>
  <si>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</si>
  <si>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</si>
  <si>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</si>
  <si>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</si>
  <si>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</si>
  <si>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</si>
  <si>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</si>
  <si>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</si>
  <si>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</si>
  <si>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</si>
  <si>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</si>
  <si>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</si>
  <si>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</si>
  <si>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</si>
  <si>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</si>
  <si>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</si>
  <si>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</si>
  <si>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</si>
  <si>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</si>
  <si>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</si>
  <si>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</si>
  <si>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</si>
  <si>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</si>
  <si>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</si>
  <si>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</si>
  <si>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</si>
  <si>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</si>
  <si>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</si>
  <si>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</si>
  <si>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</si>
  <si>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</si>
  <si>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</si>
  <si>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</si>
  <si>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</si>
  <si>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</si>
  <si>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</si>
  <si>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</si>
  <si>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</si>
  <si>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</si>
  <si>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</si>
  <si>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</si>
  <si>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</si>
  <si>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</si>
  <si>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</si>
  <si>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</si>
  <si>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</si>
  <si>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</si>
  <si>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</si>
  <si>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</si>
  <si>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</si>
  <si>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</si>
  <si>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</si>
  <si>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</si>
  <si>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</si>
  <si>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</si>
  <si>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</si>
  <si>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</si>
  <si>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</si>
  <si>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</si>
  <si>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</si>
  <si>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</si>
  <si>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</si>
  <si>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</si>
  <si>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</si>
  <si>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</si>
  <si>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</si>
  <si>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</si>
  <si>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</si>
  <si>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</si>
  <si>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</si>
  <si>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</si>
  <si>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</si>
  <si>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</si>
  <si>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</si>
  <si>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</si>
  <si>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</si>
  <si>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</si>
  <si>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</si>
  <si>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</si>
  <si>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</si>
  <si>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</si>
  <si>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</si>
  <si>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</si>
  <si>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</si>
  <si>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</si>
  <si>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</si>
  <si>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</si>
  <si>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</si>
  <si>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</si>
  <si>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</si>
  <si>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</si>
  <si>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</si>
  <si>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</si>
  <si>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</si>
  <si>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供用開始から15年以上が経過している設備もあり、処理施設内の機器の故障も増えつつある。都度、修繕を行っている状況であり、今後も修繕は増加していく見込みである。</t>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</si>
  <si>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</si>
  <si>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公共下水道については整備が完了している。
　近年は、集落内の人口が減少し、接続人口も減少傾向にあり、安定した料金収入を確保できない状況であるが、共用開始から時間が経過し、企業債残高が減少してきていることもあり、経費回収率は良化傾向にある。また、収益的収支比率が上昇しているが、費用面が減少し、一般会計からの繰入金を増やしたためである。
※H29の企業債残高対事業規模比率については、算定式の分子において、地方債現在高のうち一般会計負担額119,897千円が控除されていないため、本来の数値は「98.96」となる。</t>
    <rPh sb="227" eb="229">
      <t>ジョウショウ</t>
    </rPh>
    <rPh sb="235" eb="238">
      <t>ヒヨウメン</t>
    </rPh>
    <rPh sb="239" eb="241">
      <t>ゲンショウ</t>
    </rPh>
    <rPh sb="254" eb="25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</si>
</sst>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F7-4F17-846B-0B48BDCCAD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F7-4F17-846B-0B48BDCCAD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41.94</c:v>
                </c:pt>
                <c:pt idx="1">
                  <c:v>41.53</c:v>
                </c:pt>
                <c:pt idx="2">
                  <c:v>46.71</c:v>
                </c:pt>
                <c:pt idx="3">
                  <c:v>44.8</c:v>
                </c:pt>
                <c:pt idx="4">
                  <c:v>43.3</c:v>
                </c:pt>
              </c:numCache>
            </c:numRef>
          </c:val>
          <c:extLst>
            <c:ext xmlns:c16="http://schemas.microsoft.com/office/drawing/2014/chart" uri="{C3380CC4-5D6E-409C-BE32-E72D297353CC}">
              <c16:uniqueId val="{00000000-1DE4-4C5F-8EAA-2B87D40B2A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1DE4-4C5F-8EAA-2B87D40B2A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A8-41AB-BFC0-64BFC3BEF2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0FA8-41AB-BFC0-64BFC3BEF2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101.26</c:v>
                </c:pt>
                <c:pt idx="1">
                  <c:v>94.04</c:v>
                </c:pt>
                <c:pt idx="2">
                  <c:v>97.75</c:v>
                </c:pt>
                <c:pt idx="3">
                  <c:v>94.14</c:v>
                </c:pt>
                <c:pt idx="4">
                  <c:v>113.05</c:v>
                </c:pt>
              </c:numCache>
            </c:numRef>
          </c:val>
          <c:extLst>
            <c:ext xmlns:c16="http://schemas.microsoft.com/office/drawing/2014/chart" uri="{C3380CC4-5D6E-409C-BE32-E72D297353CC}">
              <c16:uniqueId val="{00000000-1C9D-487C-9F13-34686B1943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D-487C-9F13-34686B1943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9-46B4-9C75-673717E648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9-46B4-9C75-673717E648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8-4518-AF9A-34074DE8F1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8-4518-AF9A-34074DE8F1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15-4431-895B-DC00E7FB7E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5-4431-895B-DC00E7FB7E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A-42DB-86F4-3A662F39F6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A-42DB-86F4-3A662F39F6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186.68</c:v>
                </c:pt>
                <c:pt idx="1">
                  <c:v>18.670000000000002</c:v>
                </c:pt>
                <c:pt idx="2">
                  <c:v>57.65</c:v>
                </c:pt>
                <c:pt idx="3">
                  <c:v>534.9</c:v>
                </c:pt>
                <c:pt idx="4">
                  <c:v>81.25</c:v>
                </c:pt>
              </c:numCache>
            </c:numRef>
          </c:val>
          <c:extLst>
            <c:ext xmlns:c16="http://schemas.microsoft.com/office/drawing/2014/chart" uri="{C3380CC4-5D6E-409C-BE32-E72D297353CC}">
              <c16:uniqueId val="{00000000-6646-4816-8142-D7DB9D49E2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6646-4816-8142-D7DB9D49E2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76.36</c:v>
                </c:pt>
                <c:pt idx="1">
                  <c:v>74.099999999999994</c:v>
                </c:pt>
                <c:pt idx="2">
                  <c:v>75.17</c:v>
                </c:pt>
                <c:pt idx="3">
                  <c:v>76.42</c:v>
                </c:pt>
                <c:pt idx="4">
                  <c:v>83.22</c:v>
                </c:pt>
              </c:numCache>
            </c:numRef>
          </c:val>
          <c:extLst>
            <c:ext xmlns:c16="http://schemas.microsoft.com/office/drawing/2014/chart" uri="{C3380CC4-5D6E-409C-BE32-E72D297353CC}">
              <c16:uniqueId val="{00000000-2879-4681-92D3-811D23AC06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2879-4681-92D3-811D23AC06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345.94</c:v>
                </c:pt>
                <c:pt idx="1">
                  <c:v>358.36</c:v>
                </c:pt>
                <c:pt idx="2">
                  <c:v>309.39</c:v>
                </c:pt>
                <c:pt idx="3">
                  <c:v>305.41000000000003</c:v>
                </c:pt>
                <c:pt idx="4">
                  <c:v>295.36</c:v>
                </c:pt>
              </c:numCache>
            </c:numRef>
          </c:val>
          <c:extLst>
            <c:ext xmlns:c16="http://schemas.microsoft.com/office/drawing/2014/chart" uri="{C3380CC4-5D6E-409C-BE32-E72D297353CC}">
              <c16:uniqueId val="{00000000-0A9E-45A8-86AD-4E18AB5409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0A9E-45A8-86AD-4E18AB5409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3" zoomScale="90" zoomScaleNormal="90" workbookViewId="0">
      <selection activeCell="K35" sqref="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飯南町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4898</v>
      </c>
      <c r="AM8" s="51"/>
      <c r="AN8" s="51"/>
      <c r="AO8" s="51"/>
      <c r="AP8" s="51"/>
      <c r="AQ8" s="51"/>
      <c r="AR8" s="51"/>
      <c r="AS8" s="51"/>
      <c r="AT8" s="46">
        <f>データ!T6</f>
        <v>242.88</v>
      </c>
      <c r="AU8" s="46"/>
      <c r="AV8" s="46"/>
      <c r="AW8" s="46"/>
      <c r="AX8" s="46"/>
      <c r="AY8" s="46"/>
      <c r="AZ8" s="46"/>
      <c r="BA8" s="46"/>
      <c r="BB8" s="46">
        <f>データ!U6</f>
        <v>20.170000000000002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32.21</v>
      </c>
      <c r="Q10" s="46"/>
      <c r="R10" s="46"/>
      <c r="S10" s="46"/>
      <c r="T10" s="46"/>
      <c r="U10" s="46"/>
      <c r="V10" s="46"/>
      <c r="W10" s="46">
        <f>データ!Q6</f>
        <v>100</v>
      </c>
      <c r="X10" s="46"/>
      <c r="Y10" s="46"/>
      <c r="Z10" s="46"/>
      <c r="AA10" s="46"/>
      <c r="AB10" s="46"/>
      <c r="AC10" s="46"/>
      <c r="AD10" s="51">
        <f>データ!R6</f>
        <v>4725</v>
      </c>
      <c r="AE10" s="51"/>
      <c r="AF10" s="51"/>
      <c r="AG10" s="51"/>
      <c r="AH10" s="51"/>
      <c r="AI10" s="51"/>
      <c r="AJ10" s="51"/>
      <c r="AK10" s="2"/>
      <c r="AL10" s="51">
        <f>データ!V6</f>
        <v>1552</v>
      </c>
      <c r="AM10" s="51"/>
      <c r="AN10" s="51"/>
      <c r="AO10" s="51"/>
      <c r="AP10" s="51"/>
      <c r="AQ10" s="51"/>
      <c r="AR10" s="51"/>
      <c r="AS10" s="51"/>
      <c r="AT10" s="46">
        <f>データ!W6</f>
        <v>0.18</v>
      </c>
      <c r="AU10" s="46"/>
      <c r="AV10" s="46"/>
      <c r="AW10" s="46"/>
      <c r="AX10" s="46"/>
      <c r="AY10" s="46"/>
      <c r="AZ10" s="46"/>
      <c r="BA10" s="46"/>
      <c r="BB10" s="46">
        <f>データ!X6</f>
        <v>8622.2199999999993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uPpLnntS0Zz254m6MsB2w1RpTyn4Vo4sWzkf2ax0SRhTuO630C+cgfCSJnwP9GGV/O9iIFNfjyQAT3F9j0+cyg==" saltValue="IXtJ1A7lbIq6YyH5IpVl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323861</v>
      </c>
      <c r="D6" s="33">
        <f t="shared" si="3"/>
        <v>47</v>
      </c>
      <c r="E6" s="33">
        <f t="shared" si="3"/>
        <v>18</v>
      </c>
      <c r="F6" s="33">
        <f t="shared" si="3"/>
        <v>0</v>
      </c>
      <c r="G6" s="33">
        <f t="shared" si="3"/>
        <v>0</v>
      </c>
      <c r="H6" s="33" t="str">
        <f t="shared" si="3"/>
        <v>島根県　飯南町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32.21</v>
      </c>
      <c r="Q6" s="34">
        <f t="shared" si="3"/>
        <v>100</v>
      </c>
      <c r="R6" s="34">
        <f t="shared" si="3"/>
        <v>4725</v>
      </c>
      <c r="S6" s="34">
        <f t="shared" si="3"/>
        <v>4898</v>
      </c>
      <c r="T6" s="34">
        <f t="shared" si="3"/>
        <v>242.88</v>
      </c>
      <c r="U6" s="34">
        <f t="shared" si="3"/>
        <v>20.170000000000002</v>
      </c>
      <c r="V6" s="34">
        <f t="shared" si="3"/>
        <v>1552</v>
      </c>
      <c r="W6" s="34">
        <f t="shared" si="3"/>
        <v>0.18</v>
      </c>
      <c r="X6" s="34">
        <f t="shared" si="3"/>
        <v>8622.2199999999993</v>
      </c>
      <c r="Y6" s="35">
        <f>IF(Y7="",NA(),Y7)</f>
        <v>101.26</v>
      </c>
      <c r="Z6" s="35">
        <f t="shared" ref="Z6:AH6" si="4">IF(Z7="",NA(),Z7)</f>
        <v>94.04</v>
      </c>
      <c r="AA6" s="35">
        <f t="shared" si="4"/>
        <v>97.75</v>
      </c>
      <c r="AB6" s="35">
        <f t="shared" si="4"/>
        <v>94.14</v>
      </c>
      <c r="AC6" s="35">
        <f t="shared" si="4"/>
        <v>113.05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186.68</v>
      </c>
      <c r="BG6" s="35">
        <f t="shared" ref="BG6:BO6" si="7">IF(BG7="",NA(),BG7)</f>
        <v>18.670000000000002</v>
      </c>
      <c r="BH6" s="35">
        <f t="shared" si="7"/>
        <v>57.65</v>
      </c>
      <c r="BI6" s="35">
        <f t="shared" si="7"/>
        <v>534.9</v>
      </c>
      <c r="BJ6" s="35">
        <f t="shared" si="7"/>
        <v>81.25</v>
      </c>
      <c r="BK6" s="35">
        <f t="shared" si="7"/>
        <v>261.08</v>
      </c>
      <c r="BL6" s="35">
        <f t="shared" si="7"/>
        <v>241.49</v>
      </c>
      <c r="BM6" s="35">
        <f t="shared" si="7"/>
        <v>248.44</v>
      </c>
      <c r="BN6" s="35">
        <f t="shared" si="7"/>
        <v>244.85</v>
      </c>
      <c r="BO6" s="35">
        <f t="shared" si="7"/>
        <v>296.89</v>
      </c>
      <c r="BP6" s="34" t="str">
        <f>IF(BP7="","",IF(BP7="-","【-】","【"&amp;SUBSTITUTE(TEXT(BP7,"#,##0.00"),"-","△")&amp;"】"))</f>
        <v>【325.02】</v>
      </c>
      <c r="BQ6" s="35">
        <f>IF(BQ7="",NA(),BQ7)</f>
        <v>76.36</v>
      </c>
      <c r="BR6" s="35">
        <f t="shared" ref="BR6:BZ6" si="8">IF(BR7="",NA(),BR7)</f>
        <v>74.099999999999994</v>
      </c>
      <c r="BS6" s="35">
        <f t="shared" si="8"/>
        <v>75.17</v>
      </c>
      <c r="BT6" s="35">
        <f t="shared" si="8"/>
        <v>76.42</v>
      </c>
      <c r="BU6" s="35">
        <f t="shared" si="8"/>
        <v>83.22</v>
      </c>
      <c r="BV6" s="35">
        <f t="shared" si="8"/>
        <v>68.61</v>
      </c>
      <c r="BW6" s="35">
        <f t="shared" si="8"/>
        <v>65.7</v>
      </c>
      <c r="BX6" s="35">
        <f t="shared" si="8"/>
        <v>66.73</v>
      </c>
      <c r="BY6" s="35">
        <f t="shared" si="8"/>
        <v>64.78</v>
      </c>
      <c r="BZ6" s="35">
        <f t="shared" si="8"/>
        <v>63.06</v>
      </c>
      <c r="CA6" s="34" t="str">
        <f>IF(CA7="","",IF(CA7="-","【-】","【"&amp;SUBSTITUTE(TEXT(CA7,"#,##0.00"),"-","△")&amp;"】"))</f>
        <v>【60.61】</v>
      </c>
      <c r="CB6" s="35">
        <f>IF(CB7="",NA(),CB7)</f>
        <v>345.94</v>
      </c>
      <c r="CC6" s="35">
        <f t="shared" ref="CC6:CK6" si="9">IF(CC7="",NA(),CC7)</f>
        <v>358.36</v>
      </c>
      <c r="CD6" s="35">
        <f t="shared" si="9"/>
        <v>309.39</v>
      </c>
      <c r="CE6" s="35">
        <f t="shared" si="9"/>
        <v>305.41000000000003</v>
      </c>
      <c r="CF6" s="35">
        <f t="shared" si="9"/>
        <v>295.36</v>
      </c>
      <c r="CG6" s="35">
        <f t="shared" si="9"/>
        <v>241.18</v>
      </c>
      <c r="CH6" s="35">
        <f t="shared" si="9"/>
        <v>247.94</v>
      </c>
      <c r="CI6" s="35">
        <f t="shared" si="9"/>
        <v>241.29</v>
      </c>
      <c r="CJ6" s="35">
        <f t="shared" si="9"/>
        <v>250.21</v>
      </c>
      <c r="CK6" s="35">
        <f t="shared" si="9"/>
        <v>264.77</v>
      </c>
      <c r="CL6" s="34" t="str">
        <f>IF(CL7="","",IF(CL7="-","【-】","【"&amp;SUBSTITUTE(TEXT(CL7,"#,##0.00"),"-","△")&amp;"】"))</f>
        <v>【270.94】</v>
      </c>
      <c r="CM6" s="35">
        <f>IF(CM7="",NA(),CM7)</f>
        <v>41.94</v>
      </c>
      <c r="CN6" s="35">
        <f t="shared" ref="CN6:CV6" si="10">IF(CN7="",NA(),CN7)</f>
        <v>41.53</v>
      </c>
      <c r="CO6" s="35">
        <f t="shared" si="10"/>
        <v>46.71</v>
      </c>
      <c r="CP6" s="35">
        <f t="shared" si="10"/>
        <v>44.8</v>
      </c>
      <c r="CQ6" s="35">
        <f t="shared" si="10"/>
        <v>43.3</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323861</v>
      </c>
      <c r="D7" s="37">
        <v>47</v>
      </c>
      <c r="E7" s="37">
        <v>18</v>
      </c>
      <c r="F7" s="37">
        <v>0</v>
      </c>
      <c r="G7" s="37">
        <v>0</v>
      </c>
      <c r="H7" s="37" t="s">
        <v>97</v>
      </c>
      <c r="I7" s="37" t="s">
        <v>98</v>
      </c>
      <c r="J7" s="37" t="s">
        <v>99</v>
      </c>
      <c r="K7" s="37" t="s">
        <v>100</v>
      </c>
      <c r="L7" s="37" t="s">
        <v>101</v>
      </c>
      <c r="M7" s="37" t="s">
        <v>102</v>
      </c>
      <c r="N7" s="38" t="s">
        <v>103</v>
      </c>
      <c r="O7" s="38" t="s">
        <v>104</v>
      </c>
      <c r="P7" s="38">
        <v>32.21</v>
      </c>
      <c r="Q7" s="38">
        <v>100</v>
      </c>
      <c r="R7" s="38">
        <v>4725</v>
      </c>
      <c r="S7" s="38">
        <v>4898</v>
      </c>
      <c r="T7" s="38">
        <v>242.88</v>
      </c>
      <c r="U7" s="38">
        <v>20.170000000000002</v>
      </c>
      <c r="V7" s="38">
        <v>1552</v>
      </c>
      <c r="W7" s="38">
        <v>0.18</v>
      </c>
      <c r="X7" s="38">
        <v>8622.2199999999993</v>
      </c>
      <c r="Y7" s="38">
        <v>101.26</v>
      </c>
      <c r="Z7" s="38">
        <v>94.04</v>
      </c>
      <c r="AA7" s="38">
        <v>97.75</v>
      </c>
      <c r="AB7" s="38">
        <v>94.14</v>
      </c>
      <c r="AC7" s="38">
        <v>113.05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186.68</v>
      </c>
      <c r="BG7" s="38">
        <v>18.670000000000002</v>
      </c>
      <c r="BH7" s="42">
        <v>57.65</v>
      </c>
      <c r="BI7" s="38">
        <v>534.9</v>
      </c>
      <c r="BJ7" s="38">
        <v>81.25</v>
      </c>
      <c r="BK7" s="38">
        <v>261.08</v>
      </c>
      <c r="BL7" s="38">
        <v>241.49</v>
      </c>
      <c r="BM7" s="38">
        <v>248.44</v>
      </c>
      <c r="BN7" s="38">
        <v>244.85</v>
      </c>
      <c r="BO7" s="38">
        <v>296.89</v>
      </c>
      <c r="BP7" s="38">
        <v>325.02</v>
      </c>
      <c r="BQ7" s="38">
        <v>76.36</v>
      </c>
      <c r="BR7" s="38">
        <v>74.099999999999994</v>
      </c>
      <c r="BS7" s="38">
        <v>75.17</v>
      </c>
      <c r="BT7" s="38">
        <v>76.42</v>
      </c>
      <c r="BU7" s="38">
        <v>83.22</v>
      </c>
      <c r="BV7" s="38">
        <v>68.61</v>
      </c>
      <c r="BW7" s="38">
        <v>65.7</v>
      </c>
      <c r="BX7" s="38">
        <v>66.73</v>
      </c>
      <c r="BY7" s="38">
        <v>64.78</v>
      </c>
      <c r="BZ7" s="38">
        <v>63.06</v>
      </c>
      <c r="CA7" s="38">
        <v>60.61</v>
      </c>
      <c r="CB7" s="38">
        <v>345.94</v>
      </c>
      <c r="CC7" s="38">
        <v>358.36</v>
      </c>
      <c r="CD7" s="38">
        <v>309.39</v>
      </c>
      <c r="CE7" s="38">
        <v>305.41000000000003</v>
      </c>
      <c r="CF7" s="38">
        <v>295.36</v>
      </c>
      <c r="CG7" s="38">
        <v>241.18</v>
      </c>
      <c r="CH7" s="38">
        <v>247.94</v>
      </c>
      <c r="CI7" s="38">
        <v>241.29</v>
      </c>
      <c r="CJ7" s="38">
        <v>250.21</v>
      </c>
      <c r="CK7" s="38">
        <v>264.77</v>
      </c>
      <c r="CL7" s="38">
        <v>270.94</v>
      </c>
      <c r="CM7" s="38">
        <v>41.94</v>
      </c>
      <c r="CN7" s="38">
        <v>41.53</v>
      </c>
      <c r="CO7" s="38">
        <v>46.71</v>
      </c>
      <c r="CP7" s="38">
        <v>44.8</v>
      </c>
      <c r="CQ7" s="38">
        <v>43.3</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渡邊博司</cp:lastModifiedBy>
  <dcterms:modified xsi:type="dcterms:W3CDTF">2020-01-29T01:46:46Z</dcterms:modified>
</cp:coreProperties>
</file>