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C:\Users\watanabe-hiroshi\Desktop\"/>
    </mc:Choice>
  </mc:AlternateContent>
  <xr:revisionPtr revIDLastSave="0" documentId="13_ncr:1_{D31719F8-2BB0-47FF-8CDB-2D956AAA0826}" xr6:coauthVersionLast="36" xr6:coauthVersionMax="36" xr10:uidLastSave="{00000000-0000-0000-0000-000000000000}"/>
  <workbookProtection workbookAlgorithmName="SHA-512" workbookHashValue="tkk4jdbQKLuzQzPAgFb7gHeVF7JZ7G1N3yK98YZT8FKnikpc72bdWgblHUrbvVilc8JULff1e9zM1qiqO1WupQ==" workbookSaltValue="rgmjg9xGIMd8HsraiVHHWg=="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O6" i="5"/>
  <c r="I10" i="4" s="1"/>
  <c r="N6" i="5"/>
  <c r="B10" i="4" s="1"/>
  <c r="M6" i="5"/>
  <c r="AD8" i="4" s="1"/>
  <c r="L6" i="5"/>
  <c r="W8" i="4" s="1"/>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E85" i="4"/>
  <c r="BB10" i="4"/>
  <c r="AT10" i="4"/>
  <c r="AL10" i="4"/>
  <c r="W10" i="4"/>
  <c r="P10" i="4"/>
  <c r="AL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<sst xmlns="http://schemas.openxmlformats.org/spreadsheetml/2006/main" count="225" uniqueCount="112">
  <si>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</si>
  <si>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</si>
  <si>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</si>
  <si>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</si>
  <si>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</si>
  <si>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</si>
  <si>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</si>
  <si>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</si>
  <si>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</si>
  <si>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</si>
  <si>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</si>
  <si>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</si>
  <si>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</si>
  <si>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</si>
  <si>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</si>
  <si>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</si>
  <si>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</si>
  <si>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</si>
  <si>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</si>
  <si>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</si>
  <si>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</si>
  <si>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</si>
  <si>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</si>
  <si>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</si>
  <si>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</si>
  <si>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</si>
  <si>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</si>
  <si>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</si>
  <si>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</si>
  <si>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</si>
  <si>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</si>
  <si>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</si>
  <si>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</si>
  <si>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</si>
  <si>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</si>
  <si>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</si>
  <si>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</si>
  <si>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</si>
  <si>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</si>
  <si>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</si>
  <si>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</si>
  <si>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</si>
  <si>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</si>
  <si>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</si>
  <si>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</si>
  <si>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</si>
  <si>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</si>
  <si>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</si>
  <si>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</si>
  <si>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</si>
  <si>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</si>
  <si>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</si>
  <si>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</si>
  <si>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</si>
  <si>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</si>
  <si>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</si>
  <si>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</si>
  <si>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</si>
  <si>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</si>
  <si>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</si>
  <si>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</si>
  <si>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</si>
  <si>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</si>
  <si>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</si>
  <si>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</si>
  <si>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</si>
  <si>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</si>
  <si>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</si>
  <si>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</si>
  <si>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</si>
  <si>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</si>
  <si>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</si>
  <si>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</si>
  <si>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</si>
  <si>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</si>
  <si>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</si>
  <si>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</si>
  <si>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</si>
  <si>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</si>
  <si>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</si>
  <si>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</si>
  <si>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</si>
  <si>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</si>
  <si>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</si>
  <si>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</si>
  <si>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</si>
  <si>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</si>
  <si>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</si>
  <si>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</si>
  <si>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</si>
  <si>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</si>
  <si>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</si>
  <si>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</si>
  <si>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</si>
  <si>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</si>
  <si>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</si>
  <si>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飯南町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</si>
  <si>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</si>
  <si>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</si>
  <si>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</si>
  <si>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</si>
  <si>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</si>
  <si>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</si>
  <si>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</si>
  <si>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</si>
  <si>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</si>
  <si>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</si>
  <si>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</si>
  <si>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</si>
  <si>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及び管路の老朽化も進んできており、今後更に更新に掛かる経費は増えていくことが予測される。給水収益だけでは賄えない現状であり、一般会計からの繰入金で補っている。今後は計画的な更新、料金回収率の向上、料金の見直し等の取組を行い、健全な水道事業の経営に努めたい。
　平成31年度からは企業会計制度に移行し、現有資産の状態・健全度を適切に診断・評価しながら、中長期の更新需要見通しを検討するとともに、財政収支見通しを踏まえた更新財源の確保を図りながら健全経営を行っていく。</t>
    <phoneticPr fontId="4"/>
  </si>
  <si>
    <t>　収益的収支比率について、前年度と比較して数値が上昇したのは、繰出基準外の繰入金額が増えたことが要因として挙げられる。また、費用面では、職員の年齢構成の変化で総費用は増加したが、反面、建設改良費は大幅に減少した。
　企業債残高対給水収益比率は、前年度同様に中央監視装置の更新や浄水場の更新、佐見地区の水道布設工事の実施のにより企業債残高が増加したため上昇している。
　また、有収率の増加要因は、一昨年のような大寒波が発生しなかった事も影響し宅内漏水が少なかったことが挙げられる。現在は施設の更新を行っているが、老朽化も進み、施設、管路ともに更新を計画的に行っていく必要がある。料金回収率の減少については、今年度3月末で「打ち切り決算」を行い、出納閉鎖期間中の料金収入が反映されず、料金収入が大幅に減少したことが要因として考えられる。
　今後は、公営企業会計に移行し、経営状況及び運営状況を把握し、適切な料金設定か検証した上で、料金改定等の対策を講じる必要がある。</t>
    <rPh sb="13" eb="16">
      <t>ゼンネンド</t>
    </rPh>
    <rPh sb="17" eb="19">
      <t>ヒカク</t>
    </rPh>
    <rPh sb="21" eb="23">
      <t>スウチ</t>
    </rPh>
    <rPh sb="24" eb="26">
      <t>ジョウショウ</t>
    </rPh>
    <rPh sb="35" eb="36">
      <t>ガイ</t>
    </rPh>
    <rPh sb="42" eb="43">
      <t>フ</t>
    </rPh>
    <rPh sb="83" eb="85">
      <t>ゾウカ</t>
    </rPh>
    <rPh sb="92" eb="94">
      <t>ケンセツ</t>
    </rPh>
    <rPh sb="94" eb="96">
      <t>カイリョウ</t>
    </rPh>
    <rPh sb="96" eb="97">
      <t>ヒ</t>
    </rPh>
    <rPh sb="98" eb="100">
      <t>オオハバ</t>
    </rPh>
    <rPh sb="101" eb="103">
      <t>ゲンショウ</t>
    </rPh>
    <rPh sb="122" eb="125">
      <t>ゼンネンド</t>
    </rPh>
    <rPh sb="125" eb="127">
      <t>ドウヨウ</t>
    </rPh>
    <rPh sb="152" eb="154">
      <t>フセツ</t>
    </rPh>
    <rPh sb="191" eb="193">
      <t>ゾウカ</t>
    </rPh>
    <rPh sb="197" eb="200">
      <t>イッサクネン</t>
    </rPh>
    <rPh sb="204" eb="207">
      <t>ダイカンパ</t>
    </rPh>
    <rPh sb="208" eb="210">
      <t>ハッセイ</t>
    </rPh>
    <rPh sb="215" eb="216">
      <t>コト</t>
    </rPh>
    <rPh sb="217" eb="219">
      <t>エイキョウ</t>
    </rPh>
    <rPh sb="220" eb="222">
      <t>タクナイ</t>
    </rPh>
    <rPh sb="225" eb="226">
      <t>スク</t>
    </rPh>
    <rPh sb="233" eb="234">
      <t>ア</t>
    </rPh>
    <rPh sb="294" eb="296">
      <t>ゲンショウ</t>
    </rPh>
    <rPh sb="302" eb="305">
      <t>コンネンド</t>
    </rPh>
    <rPh sb="306" eb="308">
      <t>ガツマツ</t>
    </rPh>
    <rPh sb="310" eb="311">
      <t>ウ</t>
    </rPh>
    <rPh sb="312" eb="313">
      <t>キ</t>
    </rPh>
    <rPh sb="314" eb="316">
      <t>ケッサン</t>
    </rPh>
    <rPh sb="318" eb="319">
      <t>オコナ</t>
    </rPh>
    <rPh sb="321" eb="323">
      <t>スイトウ</t>
    </rPh>
    <rPh sb="323" eb="325">
      <t>ヘイサ</t>
    </rPh>
    <rPh sb="325" eb="327">
      <t>キカン</t>
    </rPh>
    <rPh sb="327" eb="328">
      <t>チュウ</t>
    </rPh>
    <rPh sb="329" eb="331">
      <t>リョウキン</t>
    </rPh>
    <rPh sb="331" eb="333">
      <t>シュウニュウ</t>
    </rPh>
    <rPh sb="334" eb="336">
      <t>ハンエイ</t>
    </rPh>
    <rPh sb="340" eb="342">
      <t>リョウキン</t>
    </rPh>
    <rPh sb="342" eb="344">
      <t>シュウニュウ</t>
    </rPh>
    <rPh sb="345" eb="347">
      <t>オオハバ</t>
    </rPh>
    <rPh sb="348" eb="350">
      <t>ゲンショウ</t>
    </rPh>
    <rPh sb="355" eb="357">
      <t>ヨウイン</t>
    </rPh>
    <rPh sb="360" eb="361">
      <t>カンガ</t>
    </rPh>
    <rPh sb="372" eb="374">
      <t>コウエイ</t>
    </rPh>
    <rPh sb="374" eb="376">
      <t>キギョウ</t>
    </rPh>
    <rPh sb="376" eb="378">
      <t>カイケイ</t>
    </rPh>
    <rPh sb="379" eb="381">
      <t>イコウ</t>
    </rPh>
    <rPh sb="383" eb="385">
      <t>ケイエイ</t>
    </rPh>
    <rPh sb="385" eb="387">
      <t>ジョウキョウ</t>
    </rPh>
    <rPh sb="387" eb="388">
      <t>オヨ</t>
    </rPh>
    <rPh sb="389" eb="391">
      <t>ウンエイ</t>
    </rPh>
    <rPh sb="391" eb="393">
      <t>ジョウキョウ</t>
    </rPh>
    <rPh sb="394" eb="396">
      <t>ハアク</t>
    </rPh>
    <rPh sb="398" eb="400">
      <t>テキセツ</t>
    </rPh>
    <rPh sb="401" eb="403">
      <t>リョウキン</t>
    </rPh>
    <rPh sb="403" eb="405">
      <t>セッテイ</t>
    </rPh>
    <rPh sb="406" eb="408">
      <t>ケンショウ</t>
    </rPh>
    <rPh sb="410" eb="411">
      <t>ウエ</t>
    </rPh>
    <rPh sb="413" eb="415">
      <t>リョウキン</t>
    </rPh>
    <rPh sb="415" eb="417">
      <t>カイテイ</t>
    </rPh>
    <rPh sb="417" eb="418">
      <t>トウ</t>
    </rPh>
    <rPh sb="419" eb="421">
      <t>タイサク</t>
    </rPh>
    <rPh sb="422" eb="423">
      <t>コウ</t>
    </rPh>
    <rPh sb="425" eb="427">
      <t>ヒツヨウ</t>
    </rPh>
    <phoneticPr fontId="4"/>
  </si>
  <si>
    <t>　現在、施設の更新を行っており、管路の更新まで実施できていない。近年漏水も多くなってきていることもあり、管路更新を計画的に行う必要がある。資産評価が終わったので、その結果を基に管路の更新投資を増やして老朽化の改善を図っていか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</si>
</sst>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E5-4465-85E6-1CBFA58DA01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c:ext xmlns:c16="http://schemas.microsoft.com/office/drawing/2014/chart" uri="{C3380CC4-5D6E-409C-BE32-E72D297353CC}">
              <c16:uniqueId val="{00000001-9CE5-4465-85E6-1CBFA58DA01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51.65</c:v>
                </c:pt>
                <c:pt idx="1">
                  <c:v>49.5</c:v>
                </c:pt>
                <c:pt idx="2">
                  <c:v>48.46</c:v>
                </c:pt>
                <c:pt idx="3">
                  <c:v>66.17</c:v>
                </c:pt>
                <c:pt idx="4">
                  <c:v>88.55</c:v>
                </c:pt>
              </c:numCache>
            </c:numRef>
          </c:val>
          <c:extLst>
            <c:ext xmlns:c16="http://schemas.microsoft.com/office/drawing/2014/chart" uri="{C3380CC4-5D6E-409C-BE32-E72D297353CC}">
              <c16:uniqueId val="{00000000-00AE-41D6-89D2-1D3B79C9AC7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c:ext xmlns:c16="http://schemas.microsoft.com/office/drawing/2014/chart" uri="{C3380CC4-5D6E-409C-BE32-E72D297353CC}">
              <c16:uniqueId val="{00000001-00AE-41D6-89D2-1D3B79C9AC7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81.23</c:v>
                </c:pt>
                <c:pt idx="1">
                  <c:v>69.930000000000007</c:v>
                </c:pt>
                <c:pt idx="2">
                  <c:v>69.680000000000007</c:v>
                </c:pt>
                <c:pt idx="3">
                  <c:v>50.94</c:v>
                </c:pt>
                <c:pt idx="4">
                  <c:v>60.63</c:v>
                </c:pt>
              </c:numCache>
            </c:numRef>
          </c:val>
          <c:extLst>
            <c:ext xmlns:c16="http://schemas.microsoft.com/office/drawing/2014/chart" uri="{C3380CC4-5D6E-409C-BE32-E72D297353CC}">
              <c16:uniqueId val="{00000000-2C84-4BD7-9FCC-2D308182896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c:ext xmlns:c16="http://schemas.microsoft.com/office/drawing/2014/chart" uri="{C3380CC4-5D6E-409C-BE32-E72D297353CC}">
              <c16:uniqueId val="{00000001-2C84-4BD7-9FCC-2D308182896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83.2</c:v>
                </c:pt>
                <c:pt idx="1">
                  <c:v>81.28</c:v>
                </c:pt>
                <c:pt idx="2">
                  <c:v>78.040000000000006</c:v>
                </c:pt>
                <c:pt idx="3">
                  <c:v>76.209999999999994</c:v>
                </c:pt>
                <c:pt idx="4">
                  <c:v>77.08</c:v>
                </c:pt>
              </c:numCache>
            </c:numRef>
          </c:val>
          <c:extLst>
            <c:ext xmlns:c16="http://schemas.microsoft.com/office/drawing/2014/chart" uri="{C3380CC4-5D6E-409C-BE32-E72D297353CC}">
              <c16:uniqueId val="{00000000-3973-45CD-8052-D5F69FF3792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c:ext xmlns:c16="http://schemas.microsoft.com/office/drawing/2014/chart" uri="{C3380CC4-5D6E-409C-BE32-E72D297353CC}">
              <c16:uniqueId val="{00000001-3973-45CD-8052-D5F69FF3792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E4-4A41-89B0-C1BC56FFC0B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E4-4A41-89B0-C1BC56FFC0B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1C-4A21-B8C7-D10E1818FB0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1C-4A21-B8C7-D10E1818FB0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B2-467E-87D6-7F48307AD5E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B2-467E-87D6-7F48307AD5E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75-425E-ADC1-DBC5F516929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75-425E-ADC1-DBC5F516929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1235.74</c:v>
                </c:pt>
                <c:pt idx="1">
                  <c:v>1237.3499999999999</c:v>
                </c:pt>
                <c:pt idx="2">
                  <c:v>1328.79</c:v>
                </c:pt>
                <c:pt idx="3">
                  <c:v>1447.48</c:v>
                </c:pt>
                <c:pt idx="4">
                  <c:v>1714.29</c:v>
                </c:pt>
              </c:numCache>
            </c:numRef>
          </c:val>
          <c:extLst>
            <c:ext xmlns:c16="http://schemas.microsoft.com/office/drawing/2014/chart" uri="{C3380CC4-5D6E-409C-BE32-E72D297353CC}">
              <c16:uniqueId val="{00000000-512B-4FAA-8463-3CE43C87C18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c:ext xmlns:c16="http://schemas.microsoft.com/office/drawing/2014/chart" uri="{C3380CC4-5D6E-409C-BE32-E72D297353CC}">
              <c16:uniqueId val="{00000001-512B-4FAA-8463-3CE43C87C18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49.89</c:v>
                </c:pt>
                <c:pt idx="1">
                  <c:v>52</c:v>
                </c:pt>
                <c:pt idx="2">
                  <c:v>64.06</c:v>
                </c:pt>
                <c:pt idx="3">
                  <c:v>65.45</c:v>
                </c:pt>
                <c:pt idx="4">
                  <c:v>51.55</c:v>
                </c:pt>
              </c:numCache>
            </c:numRef>
          </c:val>
          <c:extLst>
            <c:ext xmlns:c16="http://schemas.microsoft.com/office/drawing/2014/chart" uri="{C3380CC4-5D6E-409C-BE32-E72D297353CC}">
              <c16:uniqueId val="{00000000-6A5A-418B-A451-7B87D1AD918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c:ext xmlns:c16="http://schemas.microsoft.com/office/drawing/2014/chart" uri="{C3380CC4-5D6E-409C-BE32-E72D297353CC}">
              <c16:uniqueId val="{00000001-6A5A-418B-A451-7B87D1AD918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416.38</c:v>
                </c:pt>
                <c:pt idx="1">
                  <c:v>489.56</c:v>
                </c:pt>
                <c:pt idx="2">
                  <c:v>399.19</c:v>
                </c:pt>
                <c:pt idx="3">
                  <c:v>389</c:v>
                </c:pt>
                <c:pt idx="4">
                  <c:v>366.54</c:v>
                </c:pt>
              </c:numCache>
            </c:numRef>
          </c:val>
          <c:extLst>
            <c:ext xmlns:c16="http://schemas.microsoft.com/office/drawing/2014/chart" uri="{C3380CC4-5D6E-409C-BE32-E72D297353CC}">
              <c16:uniqueId val="{00000000-39DD-44F6-A472-A63FB05207F7}"/>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c:ext xmlns:c16="http://schemas.microsoft.com/office/drawing/2014/chart" uri="{C3380CC4-5D6E-409C-BE32-E72D297353CC}">
              <c16:uniqueId val="{00000001-39DD-44F6-A472-A63FB05207F7}"/>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S49" zoomScaleNormal="10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島根県　飯南町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4898</v>
      </c>
      <c r="AM8" s="66"/>
      <c r="AN8" s="66"/>
      <c r="AO8" s="66"/>
      <c r="AP8" s="66"/>
      <c r="AQ8" s="66"/>
      <c r="AR8" s="66"/>
      <c r="AS8" s="66"/>
      <c r="AT8" s="65">
        <f>データ!$S$6</f>
        <v>242.88</v>
      </c>
      <c r="AU8" s="65"/>
      <c r="AV8" s="65"/>
      <c r="AW8" s="65"/>
      <c r="AX8" s="65"/>
      <c r="AY8" s="65"/>
      <c r="AZ8" s="65"/>
      <c r="BA8" s="65"/>
      <c r="BB8" s="65">
        <f>データ!$T$6</f>
        <v>20.170000000000002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87.96</v>
      </c>
      <c r="Q10" s="65"/>
      <c r="R10" s="65"/>
      <c r="S10" s="65"/>
      <c r="T10" s="65"/>
      <c r="U10" s="65"/>
      <c r="V10" s="65"/>
      <c r="W10" s="66">
        <f>データ!$Q$6</f>
        <v>3862</v>
      </c>
      <c r="X10" s="66"/>
      <c r="Y10" s="66"/>
      <c r="Z10" s="66"/>
      <c r="AA10" s="66"/>
      <c r="AB10" s="66"/>
      <c r="AC10" s="66"/>
      <c r="AD10" s="2"/>
      <c r="AE10" s="2"/>
      <c r="AF10" s="2"/>
      <c r="AG10" s="2"/>
      <c r="AH10" s="2"/>
      <c r="AI10" s="2"/>
      <c r="AJ10" s="2"/>
      <c r="AK10" s="2"/>
      <c r="AL10" s="66">
        <f>データ!$U$6</f>
        <v>4239</v>
      </c>
      <c r="AM10" s="66"/>
      <c r="AN10" s="66"/>
      <c r="AO10" s="66"/>
      <c r="AP10" s="66"/>
      <c r="AQ10" s="66"/>
      <c r="AR10" s="66"/>
      <c r="AS10" s="66"/>
      <c r="AT10" s="65">
        <f>データ!$V$6</f>
        <v>43.04</v>
      </c>
      <c r="AU10" s="65"/>
      <c r="AV10" s="65"/>
      <c r="AW10" s="65"/>
      <c r="AX10" s="65"/>
      <c r="AY10" s="65"/>
      <c r="AZ10" s="65"/>
      <c r="BA10" s="65"/>
      <c r="BB10" s="65">
        <f>データ!$W$6</f>
        <v>98.49</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110</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111</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109</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zx8gETa+vJR13DuimSYR6BsrLlu0Tjv4x5QigcmSDmkfwLOeOVFkcypiKkN2ozNxmdbr1yeSOmd3nZQAUvgobA==" saltValue="QWqvZCBvGzzCSFSOlucPQ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323861</v>
      </c>
      <c r="D6" s="34">
        <f t="shared" si="3"/>
        <v>47</v>
      </c>
      <c r="E6" s="34">
        <f t="shared" si="3"/>
        <v>1</v>
      </c>
      <c r="F6" s="34">
        <f t="shared" si="3"/>
        <v>0</v>
      </c>
      <c r="G6" s="34">
        <f t="shared" si="3"/>
        <v>0</v>
      </c>
      <c r="H6" s="34" t="str">
        <f t="shared" si="3"/>
        <v>島根県　飯南町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87.96</v>
      </c>
      <c r="Q6" s="35">
        <f t="shared" si="3"/>
        <v>3862</v>
      </c>
      <c r="R6" s="35">
        <f t="shared" si="3"/>
        <v>4898</v>
      </c>
      <c r="S6" s="35">
        <f t="shared" si="3"/>
        <v>242.88</v>
      </c>
      <c r="T6" s="35">
        <f t="shared" si="3"/>
        <v>20.170000000000002</v>
      </c>
      <c r="U6" s="35">
        <f t="shared" si="3"/>
        <v>4239</v>
      </c>
      <c r="V6" s="35">
        <f t="shared" si="3"/>
        <v>43.04</v>
      </c>
      <c r="W6" s="35">
        <f t="shared" si="3"/>
        <v>98.49</v>
      </c>
      <c r="X6" s="36">
        <f>IF(X7="",NA(),X7)</f>
        <v>83.2</v>
      </c>
      <c r="Y6" s="36">
        <f t="shared" ref="Y6:AG6" si="4">IF(Y7="",NA(),Y7)</f>
        <v>81.28</v>
      </c>
      <c r="Z6" s="36">
        <f t="shared" si="4"/>
        <v>78.040000000000006</v>
      </c>
      <c r="AA6" s="36">
        <f t="shared" si="4"/>
        <v>76.209999999999994</v>
      </c>
      <c r="AB6" s="36">
        <f t="shared" si="4"/>
        <v>77.08</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1235.74</v>
      </c>
      <c r="BF6" s="36">
        <f t="shared" ref="BF6:BN6" si="7">IF(BF7="",NA(),BF7)</f>
        <v>1237.3499999999999</v>
      </c>
      <c r="BG6" s="36">
        <f t="shared" si="7"/>
        <v>1328.79</v>
      </c>
      <c r="BH6" s="36">
        <f t="shared" si="7"/>
        <v>1447.48</v>
      </c>
      <c r="BI6" s="36">
        <f t="shared" si="7"/>
        <v>1714.29</v>
      </c>
      <c r="BJ6" s="36">
        <f t="shared" si="7"/>
        <v>1125.69</v>
      </c>
      <c r="BK6" s="36">
        <f t="shared" si="7"/>
        <v>1134.67</v>
      </c>
      <c r="BL6" s="36">
        <f t="shared" si="7"/>
        <v>1144.79</v>
      </c>
      <c r="BM6" s="36">
        <f t="shared" si="7"/>
        <v>1061.58</v>
      </c>
      <c r="BN6" s="36">
        <f t="shared" si="7"/>
        <v>1007.7</v>
      </c>
      <c r="BO6" s="35" t="str">
        <f>IF(BO7="","",IF(BO7="-","【-】","【"&amp;SUBSTITUTE(TEXT(BO7,"#,##0.00"),"-","△")&amp;"】"))</f>
        <v>【1,074.14】</v>
      </c>
      <c r="BP6" s="36">
        <f>IF(BP7="",NA(),BP7)</f>
        <v>49.89</v>
      </c>
      <c r="BQ6" s="36">
        <f t="shared" ref="BQ6:BY6" si="8">IF(BQ7="",NA(),BQ7)</f>
        <v>52</v>
      </c>
      <c r="BR6" s="36">
        <f t="shared" si="8"/>
        <v>64.06</v>
      </c>
      <c r="BS6" s="36">
        <f t="shared" si="8"/>
        <v>65.45</v>
      </c>
      <c r="BT6" s="36">
        <f t="shared" si="8"/>
        <v>51.55</v>
      </c>
      <c r="BU6" s="36">
        <f t="shared" si="8"/>
        <v>46.48</v>
      </c>
      <c r="BV6" s="36">
        <f t="shared" si="8"/>
        <v>40.6</v>
      </c>
      <c r="BW6" s="36">
        <f t="shared" si="8"/>
        <v>56.04</v>
      </c>
      <c r="BX6" s="36">
        <f t="shared" si="8"/>
        <v>58.52</v>
      </c>
      <c r="BY6" s="36">
        <f t="shared" si="8"/>
        <v>59.22</v>
      </c>
      <c r="BZ6" s="35" t="str">
        <f>IF(BZ7="","",IF(BZ7="-","【-】","【"&amp;SUBSTITUTE(TEXT(BZ7,"#,##0.00"),"-","△")&amp;"】"))</f>
        <v>【54.36】</v>
      </c>
      <c r="CA6" s="36">
        <f>IF(CA7="",NA(),CA7)</f>
        <v>416.38</v>
      </c>
      <c r="CB6" s="36">
        <f t="shared" ref="CB6:CJ6" si="9">IF(CB7="",NA(),CB7)</f>
        <v>489.56</v>
      </c>
      <c r="CC6" s="36">
        <f t="shared" si="9"/>
        <v>399.19</v>
      </c>
      <c r="CD6" s="36">
        <f t="shared" si="9"/>
        <v>389</v>
      </c>
      <c r="CE6" s="36">
        <f t="shared" si="9"/>
        <v>366.54</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51.65</v>
      </c>
      <c r="CM6" s="36">
        <f t="shared" ref="CM6:CU6" si="10">IF(CM7="",NA(),CM7)</f>
        <v>49.5</v>
      </c>
      <c r="CN6" s="36">
        <f t="shared" si="10"/>
        <v>48.46</v>
      </c>
      <c r="CO6" s="36">
        <f t="shared" si="10"/>
        <v>66.17</v>
      </c>
      <c r="CP6" s="36">
        <f t="shared" si="10"/>
        <v>88.55</v>
      </c>
      <c r="CQ6" s="36">
        <f t="shared" si="10"/>
        <v>57.43</v>
      </c>
      <c r="CR6" s="36">
        <f t="shared" si="10"/>
        <v>57.29</v>
      </c>
      <c r="CS6" s="36">
        <f t="shared" si="10"/>
        <v>55.9</v>
      </c>
      <c r="CT6" s="36">
        <f t="shared" si="10"/>
        <v>57.3</v>
      </c>
      <c r="CU6" s="36">
        <f t="shared" si="10"/>
        <v>56.76</v>
      </c>
      <c r="CV6" s="35" t="str">
        <f>IF(CV7="","",IF(CV7="-","【-】","【"&amp;SUBSTITUTE(TEXT(CV7,"#,##0.00"),"-","△")&amp;"】"))</f>
        <v>【55.95】</v>
      </c>
      <c r="CW6" s="36">
        <f>IF(CW7="",NA(),CW7)</f>
        <v>81.23</v>
      </c>
      <c r="CX6" s="36">
        <f t="shared" ref="CX6:DF6" si="11">IF(CX7="",NA(),CX7)</f>
        <v>69.930000000000007</v>
      </c>
      <c r="CY6" s="36">
        <f t="shared" si="11"/>
        <v>69.680000000000007</v>
      </c>
      <c r="CZ6" s="36">
        <f t="shared" si="11"/>
        <v>50.94</v>
      </c>
      <c r="DA6" s="36">
        <f t="shared" si="11"/>
        <v>60.63</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323861</v>
      </c>
      <c r="D7" s="38">
        <v>47</v>
      </c>
      <c r="E7" s="38">
        <v>1</v>
      </c>
      <c r="F7" s="38">
        <v>0</v>
      </c>
      <c r="G7" s="38">
        <v>0</v>
      </c>
      <c r="H7" s="38" t="s">
        <v>96</v>
      </c>
      <c r="I7" s="38" t="s">
        <v>97</v>
      </c>
      <c r="J7" s="38" t="s">
        <v>98</v>
      </c>
      <c r="K7" s="38" t="s">
        <v>99</v>
      </c>
      <c r="L7" s="38" t="s">
        <v>100</v>
      </c>
      <c r="M7" s="38" t="s">
        <v>101</v>
      </c>
      <c r="N7" s="39" t="s">
        <v>102</v>
      </c>
      <c r="O7" s="39" t="s">
        <v>103</v>
      </c>
      <c r="P7" s="39">
        <v>87.96</v>
      </c>
      <c r="Q7" s="39">
        <v>3862</v>
      </c>
      <c r="R7" s="39">
        <v>4898</v>
      </c>
      <c r="S7" s="39">
        <v>242.88</v>
      </c>
      <c r="T7" s="39">
        <v>20.170000000000002</v>
      </c>
      <c r="U7" s="39">
        <v>4239</v>
      </c>
      <c r="V7" s="39">
        <v>43.04</v>
      </c>
      <c r="W7" s="39">
        <v>98.49</v>
      </c>
      <c r="X7" s="39">
        <v>83.2</v>
      </c>
      <c r="Y7" s="39">
        <v>81.28</v>
      </c>
      <c r="Z7" s="39">
        <v>78.040000000000006</v>
      </c>
      <c r="AA7" s="39">
        <v>76.209999999999994</v>
      </c>
      <c r="AB7" s="39">
        <v>77.08</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1235.74</v>
      </c>
      <c r="BF7" s="39">
        <v>1237.3499999999999</v>
      </c>
      <c r="BG7" s="39">
        <v>1328.79</v>
      </c>
      <c r="BH7" s="39">
        <v>1447.48</v>
      </c>
      <c r="BI7" s="39">
        <v>1714.29</v>
      </c>
      <c r="BJ7" s="39">
        <v>1125.69</v>
      </c>
      <c r="BK7" s="39">
        <v>1134.67</v>
      </c>
      <c r="BL7" s="39">
        <v>1144.79</v>
      </c>
      <c r="BM7" s="39">
        <v>1061.58</v>
      </c>
      <c r="BN7" s="39">
        <v>1007.7</v>
      </c>
      <c r="BO7" s="39">
        <v>1074.1400000000001</v>
      </c>
      <c r="BP7" s="39">
        <v>49.89</v>
      </c>
      <c r="BQ7" s="39">
        <v>52</v>
      </c>
      <c r="BR7" s="39">
        <v>64.06</v>
      </c>
      <c r="BS7" s="39">
        <v>65.45</v>
      </c>
      <c r="BT7" s="39">
        <v>51.55</v>
      </c>
      <c r="BU7" s="39">
        <v>46.48</v>
      </c>
      <c r="BV7" s="39">
        <v>40.6</v>
      </c>
      <c r="BW7" s="39">
        <v>56.04</v>
      </c>
      <c r="BX7" s="39">
        <v>58.52</v>
      </c>
      <c r="BY7" s="39">
        <v>59.22</v>
      </c>
      <c r="BZ7" s="39">
        <v>54.36</v>
      </c>
      <c r="CA7" s="39">
        <v>416.38</v>
      </c>
      <c r="CB7" s="39">
        <v>489.56</v>
      </c>
      <c r="CC7" s="39">
        <v>399.19</v>
      </c>
      <c r="CD7" s="39">
        <v>389</v>
      </c>
      <c r="CE7" s="39">
        <v>366.54</v>
      </c>
      <c r="CF7" s="39">
        <v>376.61</v>
      </c>
      <c r="CG7" s="39">
        <v>440.03</v>
      </c>
      <c r="CH7" s="39">
        <v>304.35000000000002</v>
      </c>
      <c r="CI7" s="39">
        <v>296.3</v>
      </c>
      <c r="CJ7" s="39">
        <v>292.89999999999998</v>
      </c>
      <c r="CK7" s="39">
        <v>296.39999999999998</v>
      </c>
      <c r="CL7" s="39">
        <v>51.65</v>
      </c>
      <c r="CM7" s="39">
        <v>49.5</v>
      </c>
      <c r="CN7" s="39">
        <v>48.46</v>
      </c>
      <c r="CO7" s="39">
        <v>66.17</v>
      </c>
      <c r="CP7" s="39">
        <v>88.55</v>
      </c>
      <c r="CQ7" s="39">
        <v>57.43</v>
      </c>
      <c r="CR7" s="39">
        <v>57.29</v>
      </c>
      <c r="CS7" s="39">
        <v>55.9</v>
      </c>
      <c r="CT7" s="39">
        <v>57.3</v>
      </c>
      <c r="CU7" s="39">
        <v>56.76</v>
      </c>
      <c r="CV7" s="39">
        <v>55.95</v>
      </c>
      <c r="CW7" s="39">
        <v>81.23</v>
      </c>
      <c r="CX7" s="39">
        <v>69.930000000000007</v>
      </c>
      <c r="CY7" s="39">
        <v>69.680000000000007</v>
      </c>
      <c r="CZ7" s="39">
        <v>50.94</v>
      </c>
      <c r="DA7" s="39">
        <v>60.63</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渡邊博司</cp:lastModifiedBy>
  <dcterms:modified xsi:type="dcterms:W3CDTF">2020-01-29T00:49:45Z</dcterms:modified>
</cp:coreProperties>
</file>