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KrOtMQY+VgNiTe+1uwIed17eD4B71vgZHeUPXjD+uKU6MfFyihTdCa8QDfc7gDVPz3jfZqQcx8osR2vWN9hkg==" workbookSaltValue="BjsrBXkY9PPpYDkulFNf3g==" workbookSpinCount="100000" lockStructure="1"/>
  <bookViews>
    <workbookView xWindow="0" yWindow="30" windowWidth="15360" windowHeight="760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J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X18" i="5" l="1"/>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MC10" i="5"/>
  <c r="LS10" i="5"/>
  <c r="LI10" i="5"/>
  <c r="JT10" i="5"/>
  <c r="IE10" i="5"/>
  <c r="GP10" i="5"/>
  <c r="FB10" i="5"/>
  <c r="DM10" i="5"/>
  <c r="BW10" i="5"/>
  <c r="KY10" i="5"/>
  <c r="JJ10" i="5"/>
  <c r="HU10" i="5"/>
  <c r="GF10" i="5"/>
  <c r="EQ10" i="5"/>
  <c r="DC10" i="5"/>
  <c r="BL10" i="5"/>
  <c r="KN10" i="5"/>
  <c r="IZ10" i="5"/>
  <c r="HK10" i="5"/>
  <c r="FV10" i="5"/>
  <c r="EG10" i="5"/>
  <c r="CR10" i="5"/>
  <c r="BA10" i="5"/>
  <c r="J11" i="4"/>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KL10" i="5"/>
  <c r="IX10" i="5"/>
  <c r="HI10" i="5"/>
  <c r="FT10" i="5"/>
  <c r="EE10" i="5"/>
  <c r="CP10" i="5"/>
  <c r="AY10" i="5"/>
  <c r="F11" i="4"/>
  <c r="KB10" i="5"/>
  <c r="IM10" i="5"/>
  <c r="GY10" i="5"/>
  <c r="FJ10" i="5"/>
  <c r="DU10" i="5"/>
  <c r="CF10" i="5"/>
  <c r="MK10" i="5"/>
  <c r="MA10" i="5"/>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KO10" i="5"/>
  <c r="JA10" i="5"/>
  <c r="HL10" i="5"/>
  <c r="FW10" i="5"/>
  <c r="EH10" i="5"/>
  <c r="CS10" i="5"/>
  <c r="BB10" i="5"/>
  <c r="L11" i="4"/>
  <c r="KE10" i="5"/>
  <c r="IP10" i="5"/>
  <c r="HB10" i="5"/>
  <c r="FM10" i="5"/>
  <c r="DX10" i="5"/>
  <c r="CI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H11" i="4"/>
  <c r="KC10" i="5"/>
  <c r="IN10" i="5"/>
  <c r="GZ10" i="5"/>
  <c r="FK10" i="5"/>
  <c r="DV10" i="5"/>
  <c r="CG10" i="5"/>
  <c r="ML10" i="5"/>
  <c r="MB10" i="5"/>
  <c r="LR10" i="5"/>
  <c r="LH10" i="5"/>
  <c r="JS10" i="5"/>
  <c r="ID10" i="5"/>
  <c r="GO10" i="5"/>
  <c r="FA10" i="5"/>
  <c r="DL10" i="5"/>
  <c r="BV10" i="5"/>
  <c r="KX10" i="5"/>
  <c r="JI10" i="5"/>
  <c r="HT10" i="5"/>
  <c r="GE10" i="5"/>
  <c r="EP10" i="5"/>
  <c r="DB10" i="5"/>
  <c r="BK10" i="5"/>
  <c r="FB18" i="5"/>
  <c r="FD12" i="5"/>
  <c r="EZ12" i="5"/>
  <c r="FA18" i="5"/>
  <c r="FC12" i="5"/>
  <c r="FD18" i="5"/>
  <c r="EZ18" i="5"/>
  <c r="FB12" i="5"/>
  <c r="FC18" i="5"/>
  <c r="FA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N11" i="4"/>
  <c r="KP10" i="5"/>
  <c r="JB10" i="5"/>
  <c r="HM10" i="5"/>
  <c r="FX10" i="5"/>
  <c r="EI10" i="5"/>
  <c r="CT10" i="5"/>
  <c r="BC10" i="5"/>
  <c r="KF10" i="5"/>
  <c r="IQ10" i="5"/>
  <c r="HC10" i="5"/>
  <c r="FN10" i="5"/>
  <c r="DY10" i="5"/>
  <c r="CJ10" i="5"/>
  <c r="LK10" i="5"/>
  <c r="JV10" i="5"/>
  <c r="IG10" i="5"/>
  <c r="GR10" i="5"/>
  <c r="FD10" i="5"/>
  <c r="DO10" i="5"/>
  <c r="BY10" i="5"/>
  <c r="GP18" i="5"/>
  <c r="GR12" i="5"/>
  <c r="GN12" i="5"/>
  <c r="GO18" i="5"/>
  <c r="GQ12" i="5"/>
  <c r="GR18" i="5"/>
  <c r="GN18" i="5"/>
  <c r="GP12" i="5"/>
  <c r="GQ18" i="5"/>
  <c r="GO12" i="5"/>
</calcChain>
</file>

<file path=xl/sharedStrings.xml><?xml version="1.0" encoding="utf-8"?>
<sst xmlns="http://schemas.openxmlformats.org/spreadsheetml/2006/main" count="988" uniqueCount="271">
  <si>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</si>
  <si>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</si>
  <si>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</si>
  <si>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</si>
  <si>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</si>
  <si>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</si>
  <si>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</si>
  <si>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</si>
  <si>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仁多発電事業特別会計における電気事業によって生じた利益は、将来の設備更新に充てるため奥出雲町仁多発電事業基金に積み立てることを基本としている。なお、予算に計上した積立を行ったあと、決算において剰余金が生じた場合は、地方自治法233条の2但し書きに基づき、同基金に積立を行っている。また農業用小水力発電事業特別会計においては、維持管理費や起債の返還に充てるために平成29年度に繰り入れた繰入金を平成30年度に返済した。
H30年度剰余金金額：2,562千円
うち2,562千円（下記基金に積立）
　基金名称：奥出雲町仁多発電事業基金
　基金目的：発電用設備に関する修繕、償還金への充当、仁多発電事業特別会計への財源補填
一般会計への繰出金：6,741千円
　会計名：農業用小水力発電事業特別会計</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</si>
  <si>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</si>
  <si>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</si>
  <si>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</si>
  <si>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</si>
  <si>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</si>
  <si>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</si>
  <si>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</si>
  <si>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</si>
  <si>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</si>
  <si>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</si>
  <si>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</si>
  <si>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</si>
  <si>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</si>
  <si>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</si>
  <si>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</si>
  <si>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</si>
  <si>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</si>
  <si>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</si>
  <si>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</si>
  <si>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</si>
  <si>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</si>
  <si>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</si>
  <si>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</si>
  <si>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</si>
  <si>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</si>
  <si>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</si>
  <si>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</si>
  <si>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</si>
  <si>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</si>
  <si>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</si>
  <si>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</si>
  <si>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</si>
  <si>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</si>
  <si>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</si>
  <si>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</si>
  <si>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</si>
  <si>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</si>
  <si>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</si>
  <si>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</si>
  <si>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</si>
  <si>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</si>
  <si>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</si>
  <si>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</si>
  <si>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</si>
  <si>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</si>
  <si>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</si>
  <si>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</si>
  <si>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</si>
  <si>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</si>
  <si>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</si>
  <si>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</si>
  <si>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</si>
  <si>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</si>
  <si>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</si>
  <si>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</si>
  <si>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</si>
  <si>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</si>
  <si>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</si>
  <si>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</si>
  <si>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</si>
  <si>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</si>
  <si>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</si>
  <si>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</si>
  <si>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</si>
  <si>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</si>
  <si>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</si>
  <si>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</si>
  <si>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</si>
  <si>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</si>
  <si>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</si>
  <si>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</si>
  <si>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</si>
  <si>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</si>
  <si>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</si>
  <si>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</si>
  <si>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</si>
  <si>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</si>
  <si>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</si>
  <si>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</si>
  <si>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</si>
  <si>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</si>
  <si>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</si>
  <si>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</si>
  <si>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</si>
  <si>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</si>
  <si>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</si>
  <si>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</si>
  <si>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</si>
  <si>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</si>
  <si>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</si>
  <si>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</si>
  <si>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</si>
  <si>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</si>
  <si>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</si>
  <si>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</si>
  <si>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</si>
  <si>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</si>
  <si>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</si>
  <si>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</si>
  <si>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</si>
  <si>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</si>
  <si>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</si>
  <si>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</si>
  <si>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</si>
  <si>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</si>
  <si>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</si>
  <si>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</si>
  <si>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</si>
  <si>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323438</t>
  </si>
  <si>
    <t>47</t>
  </si>
  <si>
    <t>04</t>
  </si>
  <si>
    <t>0</t>
  </si>
  <si>
    <t>000</t>
  </si>
  <si>
    <t>島根県　奥出雲町</t>
  </si>
  <si>
    <t>法非適用</t>
  </si>
  <si>
    <t>電気事業</t>
  </si>
  <si>
    <t>非設置</t>
  </si>
  <si>
    <t>該当数値なし</t>
  </si>
  <si>
    <t>-</t>
  </si>
  <si>
    <t>令和17年7月30日　仁多発電所</t>
  </si>
  <si>
    <t>令和17年7月20日　仁多発電所</t>
  </si>
  <si>
    <t>無</t>
  </si>
  <si>
    <t>中国電力株式会社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</si>
  <si>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</si>
  <si>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</si>
  <si>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</si>
  <si>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</si>
  <si>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</si>
  <si>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</si>
  <si>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</si>
  <si>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</si>
  <si>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</si>
  <si>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</si>
  <si>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</si>
  <si>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</si>
  <si>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</si>
  <si>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</si>
  <si>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</si>
  <si>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</si>
  <si>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</si>
  <si>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</si>
  <si>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</si>
  <si>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</si>
  <si>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</si>
  <si>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</si>
  <si>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</si>
  <si>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</si>
  <si>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</si>
  <si>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</si>
  <si>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</si>
  <si>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</si>
  <si>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</si>
  <si>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</si>
  <si>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</si>
  <si>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</si>
  <si>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</si>
  <si>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</si>
  <si>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</si>
  <si>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</si>
  <si>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</si>
  <si>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</si>
  <si>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</si>
  <si>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</si>
  <si>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</si>
  <si>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</si>
  <si>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</si>
  <si>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</si>
  <si>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</si>
  <si>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</si>
  <si>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</si>
  <si>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</si>
  <si>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</si>
  <si>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</si>
  <si>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</si>
  <si>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</si>
  <si>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</si>
  <si>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</si>
  <si>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</si>
  <si>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</si>
  <si>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</si>
  <si>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</si>
  <si>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</si>
  <si>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</si>
  <si>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</si>
  <si>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</si>
  <si>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</si>
  <si>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</si>
  <si>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</si>
  <si>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</si>
  <si>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</si>
  <si>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</si>
  <si>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</si>
  <si>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</si>
  <si>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</si>
  <si>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</si>
  <si>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</si>
  <si>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</si>
  <si>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</si>
  <si>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</si>
  <si>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</si>
  <si>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</si>
  <si>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</si>
  <si>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</si>
  <si>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</si>
  <si>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</si>
  <si>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</si>
  <si>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</si>
  <si>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</si>
  <si>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</si>
  <si>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</si>
  <si>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</si>
  <si>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</si>
  <si>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</si>
  <si>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</si>
  <si>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</si>
  <si>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</si>
  <si>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</si>
  <si>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</si>
  <si>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</si>
  <si>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</si>
  <si>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</si>
  <si>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</si>
  <si>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</si>
  <si>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</si>
  <si>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</si>
  <si>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</si>
  <si>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</si>
  <si>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</si>
  <si>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</si>
  <si>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</si>
  <si>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</si>
  <si>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</si>
  <si>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</si>
  <si>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</si>
  <si>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</si>
  <si>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</si>
  <si>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</si>
  <si>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</si>
  <si>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</si>
  <si>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</si>
  <si>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</si>
  <si>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</si>
  <si>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</si>
  <si>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</si>
  <si>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</si>
  <si>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</si>
  <si>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</si>
  <si>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</si>
  <si>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</si>
  <si>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</si>
  <si>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</si>
  <si>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</si>
  <si>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</si>
  <si>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</si>
  <si>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</si>
  <si>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</si>
  <si>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</si>
  <si>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</si>
  <si>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</si>
  <si>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経営の状況については、仁多発電所大規模改築工事のため運転を停止した平成26年度において営業収支比率が一時的に100％未満となったが、それ以外の年度においては収益的収支比率、営業収支比率、EBITDAについて概ね良好である。特に仁多発電所大規模改修を終えた平成27年8月からは、FIT制度の認定単価による売電により収入が増額し、安定した経営が引き続き見込める状況にある。
供給原価については、平成26年度より増加傾向にあるが、これは平成26年度から行った仁多発電所の改築をはじめ、三沢発電所、阿井発電所の改築に要した借入金の償還が始まったためである。今後、各施設の償還計画から令和元年度をピークに減少する見込みである。</t>
    <rPh sb="0" eb="2">
      <t>ケイエイ</t>
    </rPh>
    <rPh sb="3" eb="5">
      <t>ジョウキョウ</t>
    </rPh>
    <rPh sb="11" eb="13">
      <t>ニタ</t>
    </rPh>
    <rPh sb="13" eb="15">
      <t>ハツデン</t>
    </rPh>
    <rPh sb="15" eb="16">
      <t>ショ</t>
    </rPh>
    <rPh sb="16" eb="19">
      <t>ダイキボ</t>
    </rPh>
    <rPh sb="19" eb="21">
      <t>カイチク</t>
    </rPh>
    <rPh sb="21" eb="23">
      <t>コウジ</t>
    </rPh>
    <rPh sb="26" eb="28">
      <t>ウンテン</t>
    </rPh>
    <rPh sb="29" eb="31">
      <t>テイシ</t>
    </rPh>
    <rPh sb="33" eb="35">
      <t>ヘイセイ</t>
    </rPh>
    <rPh sb="37" eb="38">
      <t>ネン</t>
    </rPh>
    <rPh sb="38" eb="39">
      <t>ド</t>
    </rPh>
    <rPh sb="43" eb="45">
      <t>エイギョウ</t>
    </rPh>
    <rPh sb="45" eb="47">
      <t>シュウシ</t>
    </rPh>
    <rPh sb="47" eb="49">
      <t>ヒリツ</t>
    </rPh>
    <rPh sb="50" eb="53">
      <t>イチジテキ</t>
    </rPh>
    <rPh sb="58" eb="60">
      <t>ミマン</t>
    </rPh>
    <rPh sb="68" eb="70">
      <t>イガイ</t>
    </rPh>
    <rPh sb="71" eb="73">
      <t>ネンド</t>
    </rPh>
    <rPh sb="78" eb="81">
      <t>シュウエキテキ</t>
    </rPh>
    <rPh sb="81" eb="83">
      <t>シュウシ</t>
    </rPh>
    <rPh sb="83" eb="85">
      <t>ヒリツ</t>
    </rPh>
    <rPh sb="86" eb="88">
      <t>エイギョウ</t>
    </rPh>
    <rPh sb="88" eb="90">
      <t>シュウシ</t>
    </rPh>
    <rPh sb="90" eb="92">
      <t>ヒリツ</t>
    </rPh>
    <rPh sb="103" eb="104">
      <t>オオム</t>
    </rPh>
    <rPh sb="105" eb="107">
      <t>リョウコウ</t>
    </rPh>
    <rPh sb="111" eb="112">
      <t>トク</t>
    </rPh>
    <rPh sb="113" eb="115">
      <t>ニタ</t>
    </rPh>
    <rPh sb="115" eb="117">
      <t>ハツデン</t>
    </rPh>
    <rPh sb="117" eb="118">
      <t>ショ</t>
    </rPh>
    <rPh sb="118" eb="121">
      <t>ダイキボ</t>
    </rPh>
    <rPh sb="121" eb="123">
      <t>カイシュウ</t>
    </rPh>
    <rPh sb="124" eb="125">
      <t>オ</t>
    </rPh>
    <rPh sb="127" eb="129">
      <t>ヘイセイ</t>
    </rPh>
    <rPh sb="195" eb="197">
      <t>ヘイセイ</t>
    </rPh>
    <rPh sb="199" eb="201">
      <t>ネンド</t>
    </rPh>
    <rPh sb="203" eb="205">
      <t>ゾウカ</t>
    </rPh>
    <rPh sb="205" eb="207">
      <t>ケイコウ</t>
    </rPh>
    <rPh sb="215" eb="217">
      <t>ヘイセイ</t>
    </rPh>
    <rPh sb="219" eb="221">
      <t>ネンド</t>
    </rPh>
    <rPh sb="223" eb="224">
      <t>オコナ</t>
    </rPh>
    <rPh sb="226" eb="228">
      <t>ニタ</t>
    </rPh>
    <rPh sb="228" eb="230">
      <t>ハツデン</t>
    </rPh>
    <rPh sb="230" eb="231">
      <t>ショ</t>
    </rPh>
    <rPh sb="232" eb="234">
      <t>カイチク</t>
    </rPh>
    <rPh sb="239" eb="241">
      <t>ミザワ</t>
    </rPh>
    <rPh sb="241" eb="243">
      <t>ハツデン</t>
    </rPh>
    <rPh sb="243" eb="244">
      <t>ショ</t>
    </rPh>
    <rPh sb="245" eb="247">
      <t>アイ</t>
    </rPh>
    <rPh sb="247" eb="249">
      <t>ハツデン</t>
    </rPh>
    <rPh sb="249" eb="250">
      <t>ショ</t>
    </rPh>
    <rPh sb="251" eb="253">
      <t>カイチク</t>
    </rPh>
    <rPh sb="254" eb="255">
      <t>ヨウ</t>
    </rPh>
    <rPh sb="257" eb="259">
      <t>カリイレ</t>
    </rPh>
    <rPh sb="259" eb="260">
      <t>キン</t>
    </rPh>
    <rPh sb="261" eb="263">
      <t>ショウカン</t>
    </rPh>
    <rPh sb="264" eb="265">
      <t>ハジ</t>
    </rPh>
    <rPh sb="274" eb="276">
      <t>コンゴ</t>
    </rPh>
    <rPh sb="277" eb="280">
      <t>カクシセツ</t>
    </rPh>
    <rPh sb="281" eb="283">
      <t>ショウカン</t>
    </rPh>
    <rPh sb="283" eb="285">
      <t>ケイカク</t>
    </rPh>
    <rPh sb="287" eb="289">
      <t>レイワ</t>
    </rPh>
    <rPh sb="289" eb="291">
      <t>ガンネン</t>
    </rPh>
    <rPh sb="291" eb="292">
      <t>ド</t>
    </rPh>
    <rPh sb="297" eb="299">
      <t>ゲンショウ</t>
    </rPh>
    <rPh sb="301" eb="303">
      <t>ミコ</t>
    </rPh>
    <phoneticPr fontId="5"/>
  </si>
  <si>
    <t>設備利用率については、仁多発電所の使用水量と河川流量の関係から、ほぼ常時稼働の発電所のため高い設備利用率となっているが、平成26年の夏から平成27年の夏まで大規模改修により運転を停止したため、平成26年度及び平成27年度においては平年より低い利用率となった。仁多発電所については、平成28年度以降通年稼働となったため、今後は高い設備利用率で推移すると見込まれる。また、三沢発電所の改築及び阿井発電所の新築により両施設が稼働することで、水力発電施設全体（3施設合計）の設備利用率は低下した（三沢発電所においては、改築により使用水量と河川流量の関係から設備利用率は約7割程度の予定）が、いずれも計画値での運転であるため経営リスクに繋がる案件ではなく、大規模な渇水が発生しなければ計画値での安定した運転が見込まれる。また、改築を終えた仁多発電所において電力会社の運用変更に伴う計量機等交換が発生し、修繕費としての支出があった。
保有する全ての発電所がFIT認定を受けており、全ての発電所の改築後（平成29年度以降）においては、FIT収入割合が100％となる。このため、FIT適用期間においては安定した収入が見込めるものの、FIT適用終了後（R17～）収入が大きく変動するリスクを抱えている。
企業債の借入れにより大規模改築を行ったため、企業債残高対料金収入比率は平均値より大きく高い傾向にある。しかし、平成29年度の借入れをもって資金の借入れが完了し返済を開始していること、いずれもFIT制度による固定価格買取期間において企業債を完済する収支計画を立てていることから、渇水による発電量の大幅な減少が発生しなければ経年とともに数値は低下すると見込まれる。</t>
    <rPh sb="0" eb="2">
      <t>セツビ</t>
    </rPh>
    <rPh sb="2" eb="5">
      <t>リヨウリツ</t>
    </rPh>
    <rPh sb="11" eb="13">
      <t>ニタ</t>
    </rPh>
    <rPh sb="13" eb="15">
      <t>ハツデン</t>
    </rPh>
    <rPh sb="15" eb="16">
      <t>ショ</t>
    </rPh>
    <rPh sb="17" eb="19">
      <t>シヨウ</t>
    </rPh>
    <rPh sb="19" eb="21">
      <t>スイリョウ</t>
    </rPh>
    <rPh sb="22" eb="24">
      <t>カセン</t>
    </rPh>
    <rPh sb="24" eb="26">
      <t>リュウリョウ</t>
    </rPh>
    <rPh sb="27" eb="29">
      <t>カンケイ</t>
    </rPh>
    <rPh sb="34" eb="36">
      <t>ジョウジ</t>
    </rPh>
    <rPh sb="36" eb="38">
      <t>カドウ</t>
    </rPh>
    <rPh sb="39" eb="41">
      <t>ハツデン</t>
    </rPh>
    <rPh sb="41" eb="42">
      <t>ショ</t>
    </rPh>
    <rPh sb="45" eb="46">
      <t>タカ</t>
    </rPh>
    <rPh sb="47" eb="49">
      <t>セツビ</t>
    </rPh>
    <rPh sb="49" eb="52">
      <t>リヨウリツ</t>
    </rPh>
    <rPh sb="60" eb="62">
      <t>ヘイセイ</t>
    </rPh>
    <rPh sb="64" eb="65">
      <t>ネン</t>
    </rPh>
    <rPh sb="66" eb="67">
      <t>ナツ</t>
    </rPh>
    <rPh sb="69" eb="71">
      <t>ヘイセイ</t>
    </rPh>
    <rPh sb="73" eb="74">
      <t>ネン</t>
    </rPh>
    <rPh sb="75" eb="76">
      <t>ナツ</t>
    </rPh>
    <rPh sb="78" eb="81">
      <t>ダイキボ</t>
    </rPh>
    <rPh sb="81" eb="83">
      <t>カイシュウ</t>
    </rPh>
    <rPh sb="86" eb="88">
      <t>ウンテン</t>
    </rPh>
    <rPh sb="89" eb="91">
      <t>テイシ</t>
    </rPh>
    <rPh sb="96" eb="98">
      <t>ヘイセイ</t>
    </rPh>
    <rPh sb="100" eb="102">
      <t>ネンド</t>
    </rPh>
    <rPh sb="102" eb="103">
      <t>オヨ</t>
    </rPh>
    <rPh sb="104" eb="106">
      <t>ヘイセイ</t>
    </rPh>
    <rPh sb="108" eb="110">
      <t>ネンド</t>
    </rPh>
    <rPh sb="115" eb="117">
      <t>ヘイネン</t>
    </rPh>
    <rPh sb="119" eb="120">
      <t>ヒク</t>
    </rPh>
    <rPh sb="121" eb="124">
      <t>リヨウリツ</t>
    </rPh>
    <rPh sb="129" eb="131">
      <t>ニタ</t>
    </rPh>
    <rPh sb="131" eb="133">
      <t>ハツデン</t>
    </rPh>
    <rPh sb="133" eb="134">
      <t>ショ</t>
    </rPh>
    <rPh sb="140" eb="142">
      <t>ヘイセイ</t>
    </rPh>
    <rPh sb="144" eb="146">
      <t>ネンド</t>
    </rPh>
    <rPh sb="146" eb="148">
      <t>イコウ</t>
    </rPh>
    <rPh sb="148" eb="150">
      <t>ツウネン</t>
    </rPh>
    <rPh sb="150" eb="152">
      <t>カドウ</t>
    </rPh>
    <rPh sb="159" eb="161">
      <t>コンゴ</t>
    </rPh>
    <rPh sb="162" eb="163">
      <t>タカ</t>
    </rPh>
    <rPh sb="164" eb="166">
      <t>セツビ</t>
    </rPh>
    <rPh sb="166" eb="169">
      <t>リヨウリツ</t>
    </rPh>
    <rPh sb="170" eb="172">
      <t>スイイ</t>
    </rPh>
    <rPh sb="175" eb="177">
      <t>ミコ</t>
    </rPh>
    <rPh sb="184" eb="186">
      <t>ミザワ</t>
    </rPh>
    <rPh sb="186" eb="188">
      <t>ハツデン</t>
    </rPh>
    <rPh sb="188" eb="189">
      <t>ショ</t>
    </rPh>
    <rPh sb="190" eb="192">
      <t>カイチク</t>
    </rPh>
    <rPh sb="192" eb="193">
      <t>オヨ</t>
    </rPh>
    <rPh sb="194" eb="196">
      <t>アイ</t>
    </rPh>
    <rPh sb="196" eb="198">
      <t>ハツデン</t>
    </rPh>
    <rPh sb="198" eb="199">
      <t>ショ</t>
    </rPh>
    <rPh sb="200" eb="202">
      <t>シンチク</t>
    </rPh>
    <rPh sb="205" eb="206">
      <t>リョウ</t>
    </rPh>
    <rPh sb="206" eb="208">
      <t>シセツ</t>
    </rPh>
    <rPh sb="209" eb="211">
      <t>カドウ</t>
    </rPh>
    <rPh sb="217" eb="219">
      <t>スイリョク</t>
    </rPh>
    <rPh sb="219" eb="221">
      <t>ハツデン</t>
    </rPh>
    <rPh sb="221" eb="223">
      <t>シセツ</t>
    </rPh>
    <rPh sb="223" eb="225">
      <t>ゼンタイ</t>
    </rPh>
    <rPh sb="227" eb="229">
      <t>シセツ</t>
    </rPh>
    <rPh sb="229" eb="231">
      <t>ゴウケイ</t>
    </rPh>
    <rPh sb="233" eb="235">
      <t>セツビ</t>
    </rPh>
    <rPh sb="235" eb="238">
      <t>リヨウリツ</t>
    </rPh>
    <rPh sb="239" eb="241">
      <t>テイカ</t>
    </rPh>
    <rPh sb="244" eb="246">
      <t>ミザワ</t>
    </rPh>
    <rPh sb="246" eb="248">
      <t>ハツデン</t>
    </rPh>
    <rPh sb="248" eb="249">
      <t>ショ</t>
    </rPh>
    <rPh sb="255" eb="257">
      <t>カイチク</t>
    </rPh>
    <rPh sb="260" eb="262">
      <t>シヨウ</t>
    </rPh>
    <rPh sb="262" eb="264">
      <t>スイリョウ</t>
    </rPh>
    <rPh sb="265" eb="267">
      <t>カセン</t>
    </rPh>
    <rPh sb="267" eb="269">
      <t>リュウリョウ</t>
    </rPh>
    <rPh sb="270" eb="272">
      <t>カンケイ</t>
    </rPh>
    <rPh sb="274" eb="276">
      <t>セツビ</t>
    </rPh>
    <rPh sb="276" eb="279">
      <t>リヨウリツ</t>
    </rPh>
    <rPh sb="280" eb="281">
      <t>ヤク</t>
    </rPh>
    <rPh sb="282" eb="283">
      <t>ワリ</t>
    </rPh>
    <rPh sb="283" eb="285">
      <t>テイド</t>
    </rPh>
    <rPh sb="286" eb="288">
      <t>ヨテイ</t>
    </rPh>
    <rPh sb="295" eb="297">
      <t>ケイカク</t>
    </rPh>
    <rPh sb="297" eb="298">
      <t>チ</t>
    </rPh>
    <rPh sb="300" eb="302">
      <t>ウンテン</t>
    </rPh>
    <rPh sb="307" eb="309">
      <t>ケイエイ</t>
    </rPh>
    <rPh sb="313" eb="314">
      <t>ツナ</t>
    </rPh>
    <rPh sb="316" eb="318">
      <t>アンケン</t>
    </rPh>
    <rPh sb="323" eb="326">
      <t>ダイキボ</t>
    </rPh>
    <rPh sb="327" eb="329">
      <t>カッスイ</t>
    </rPh>
    <rPh sb="330" eb="332">
      <t>ハッセイ</t>
    </rPh>
    <rPh sb="337" eb="339">
      <t>ケイカク</t>
    </rPh>
    <rPh sb="339" eb="340">
      <t>チ</t>
    </rPh>
    <rPh sb="342" eb="344">
      <t>アンテイ</t>
    </rPh>
    <rPh sb="346" eb="348">
      <t>ウンテン</t>
    </rPh>
    <rPh sb="349" eb="351">
      <t>ミコ</t>
    </rPh>
    <rPh sb="358" eb="360">
      <t>カイチク</t>
    </rPh>
    <rPh sb="361" eb="362">
      <t>オ</t>
    </rPh>
    <rPh sb="364" eb="366">
      <t>ニタ</t>
    </rPh>
    <rPh sb="366" eb="368">
      <t>ハツデン</t>
    </rPh>
    <rPh sb="368" eb="369">
      <t>ショ</t>
    </rPh>
    <rPh sb="373" eb="375">
      <t>デンリョク</t>
    </rPh>
    <rPh sb="375" eb="377">
      <t>カイシャ</t>
    </rPh>
    <rPh sb="378" eb="380">
      <t>ウンヨウ</t>
    </rPh>
    <rPh sb="380" eb="382">
      <t>ヘンコウ</t>
    </rPh>
    <rPh sb="383" eb="384">
      <t>トモナ</t>
    </rPh>
    <rPh sb="385" eb="388">
      <t>ケイリョウキ</t>
    </rPh>
    <rPh sb="388" eb="389">
      <t>トウ</t>
    </rPh>
    <rPh sb="389" eb="391">
      <t>コウカン</t>
    </rPh>
    <rPh sb="392" eb="394">
      <t>ハッセイ</t>
    </rPh>
    <rPh sb="396" eb="398">
      <t>シュウゼン</t>
    </rPh>
    <rPh sb="398" eb="399">
      <t>ヒ</t>
    </rPh>
    <rPh sb="403" eb="405">
      <t>シシュツ</t>
    </rPh>
    <rPh sb="411" eb="413">
      <t>ホユウ</t>
    </rPh>
    <rPh sb="415" eb="416">
      <t>スベ</t>
    </rPh>
    <rPh sb="418" eb="420">
      <t>ハツデン</t>
    </rPh>
    <rPh sb="420" eb="421">
      <t>ショ</t>
    </rPh>
    <rPh sb="425" eb="427">
      <t>ニンテイ</t>
    </rPh>
    <rPh sb="428" eb="429">
      <t>ウ</t>
    </rPh>
    <rPh sb="434" eb="435">
      <t>スベ</t>
    </rPh>
    <rPh sb="437" eb="439">
      <t>ハツデン</t>
    </rPh>
    <rPh sb="439" eb="440">
      <t>ショ</t>
    </rPh>
    <rPh sb="441" eb="443">
      <t>カイチク</t>
    </rPh>
    <rPh sb="443" eb="444">
      <t>ゴ</t>
    </rPh>
    <rPh sb="445" eb="447">
      <t>ヘイセイ</t>
    </rPh>
    <rPh sb="449" eb="451">
      <t>ネンド</t>
    </rPh>
    <rPh sb="451" eb="453">
      <t>イコウ</t>
    </rPh>
    <rPh sb="463" eb="465">
      <t>シュウニュウ</t>
    </rPh>
    <rPh sb="465" eb="467">
      <t>ワリアイ</t>
    </rPh>
    <rPh sb="484" eb="486">
      <t>テキヨウ</t>
    </rPh>
    <rPh sb="486" eb="488">
      <t>キカン</t>
    </rPh>
    <rPh sb="493" eb="495">
      <t>アンテイ</t>
    </rPh>
    <rPh sb="497" eb="499">
      <t>シュウニュウ</t>
    </rPh>
    <rPh sb="500" eb="502">
      <t>ミコ</t>
    </rPh>
    <rPh sb="511" eb="513">
      <t>テキヨウ</t>
    </rPh>
    <rPh sb="513" eb="516">
      <t>シュウリョウゴ</t>
    </rPh>
    <rPh sb="522" eb="524">
      <t>シュウニュウ</t>
    </rPh>
    <rPh sb="525" eb="526">
      <t>オオ</t>
    </rPh>
    <rPh sb="528" eb="530">
      <t>ヘンドウ</t>
    </rPh>
    <rPh sb="536" eb="537">
      <t>カカ</t>
    </rPh>
    <rPh sb="543" eb="545">
      <t>キギョウ</t>
    </rPh>
    <rPh sb="545" eb="546">
      <t>サイ</t>
    </rPh>
    <rPh sb="547" eb="549">
      <t>カリイレ</t>
    </rPh>
    <rPh sb="553" eb="556">
      <t>ダイキボ</t>
    </rPh>
    <rPh sb="556" eb="558">
      <t>カイチク</t>
    </rPh>
    <rPh sb="559" eb="560">
      <t>オコナ</t>
    </rPh>
    <rPh sb="565" eb="567">
      <t>キギョウ</t>
    </rPh>
    <rPh sb="567" eb="568">
      <t>サイ</t>
    </rPh>
    <rPh sb="568" eb="570">
      <t>ザンダカ</t>
    </rPh>
    <rPh sb="570" eb="571">
      <t>タイ</t>
    </rPh>
    <rPh sb="571" eb="573">
      <t>リョウキン</t>
    </rPh>
    <rPh sb="573" eb="575">
      <t>シュウニュウ</t>
    </rPh>
    <rPh sb="575" eb="577">
      <t>ヒリツ</t>
    </rPh>
    <rPh sb="578" eb="581">
      <t>ヘイキンチ</t>
    </rPh>
    <rPh sb="583" eb="584">
      <t>オオ</t>
    </rPh>
    <rPh sb="586" eb="587">
      <t>タカ</t>
    </rPh>
    <rPh sb="588" eb="590">
      <t>ケイコウ</t>
    </rPh>
    <rPh sb="598" eb="600">
      <t>ヘイセイ</t>
    </rPh>
    <rPh sb="602" eb="604">
      <t>ネンド</t>
    </rPh>
    <rPh sb="605" eb="607">
      <t>カリイレ</t>
    </rPh>
    <rPh sb="612" eb="614">
      <t>シキン</t>
    </rPh>
    <rPh sb="615" eb="617">
      <t>カリイレ</t>
    </rPh>
    <rPh sb="619" eb="621">
      <t>カンリョウ</t>
    </rPh>
    <rPh sb="622" eb="624">
      <t>ヘンサイ</t>
    </rPh>
    <rPh sb="625" eb="627">
      <t>カイシ</t>
    </rPh>
    <rPh sb="641" eb="643">
      <t>セイド</t>
    </rPh>
    <rPh sb="646" eb="648">
      <t>コテイ</t>
    </rPh>
    <rPh sb="648" eb="650">
      <t>カカク</t>
    </rPh>
    <rPh sb="650" eb="652">
      <t>カイトリ</t>
    </rPh>
    <rPh sb="652" eb="654">
      <t>キカン</t>
    </rPh>
    <rPh sb="658" eb="660">
      <t>キギョウ</t>
    </rPh>
    <rPh sb="660" eb="661">
      <t>サイ</t>
    </rPh>
    <rPh sb="662" eb="664">
      <t>カンサイ</t>
    </rPh>
    <rPh sb="666" eb="668">
      <t>シュウシ</t>
    </rPh>
    <rPh sb="668" eb="670">
      <t>ケイカク</t>
    </rPh>
    <rPh sb="671" eb="672">
      <t>タ</t>
    </rPh>
    <rPh sb="681" eb="683">
      <t>カッスイ</t>
    </rPh>
    <rPh sb="686" eb="688">
      <t>ハツデン</t>
    </rPh>
    <rPh sb="688" eb="689">
      <t>リョウ</t>
    </rPh>
    <rPh sb="690" eb="692">
      <t>オオハバ</t>
    </rPh>
    <rPh sb="693" eb="695">
      <t>ゲンショウ</t>
    </rPh>
    <rPh sb="696" eb="698">
      <t>ハッセイ</t>
    </rPh>
    <rPh sb="703" eb="705">
      <t>ケイネン</t>
    </rPh>
    <rPh sb="709" eb="711">
      <t>スウチ</t>
    </rPh>
    <rPh sb="712" eb="714">
      <t>テイカ</t>
    </rPh>
    <rPh sb="717" eb="719">
      <t>ミコ</t>
    </rPh>
    <phoneticPr fontId="5"/>
  </si>
  <si>
    <t>水力発電事業については改築に多額の企業債借入を行っているが、いずれの発電所もFIT認定を受けているため、FIT期間中の借入金完済及び修繕積立を行いながら、安定した経営が見込める状況にある。また、発電所の使用水量と河川流量の関係から、総じて高い設備利用率を維持できる見込みであり、大規模な渇水が複数年度において発生しなければ、収支計画に沿った安定した経営が維持できると思われる。FIT期間終了後においては、FIT前の売電単価で売電できれば営業費用は賄える試算をしており、主要機器の修繕については、FIT期間中の修繕積立において対応することで、引き続き安定経営を行うことを見込んでいるが、今後の経営については、R2年度を目途に策定予定の経営戦略の中で再度整理を行う予定としている。</t>
    <rPh sb="0" eb="2">
      <t>スイリョク</t>
    </rPh>
    <rPh sb="2" eb="4">
      <t>ハツデン</t>
    </rPh>
    <rPh sb="4" eb="6">
      <t>ジギョウ</t>
    </rPh>
    <rPh sb="11" eb="13">
      <t>カイチク</t>
    </rPh>
    <rPh sb="14" eb="16">
      <t>タガク</t>
    </rPh>
    <rPh sb="17" eb="19">
      <t>キギョウ</t>
    </rPh>
    <rPh sb="19" eb="20">
      <t>サイ</t>
    </rPh>
    <rPh sb="20" eb="22">
      <t>カリイレ</t>
    </rPh>
    <rPh sb="23" eb="24">
      <t>オコナ</t>
    </rPh>
    <rPh sb="34" eb="36">
      <t>ハツデン</t>
    </rPh>
    <rPh sb="36" eb="37">
      <t>ショ</t>
    </rPh>
    <rPh sb="41" eb="43">
      <t>ニンテイ</t>
    </rPh>
    <rPh sb="44" eb="45">
      <t>ウ</t>
    </rPh>
    <rPh sb="55" eb="58">
      <t>キカンチュウ</t>
    </rPh>
    <rPh sb="59" eb="61">
      <t>カリイレ</t>
    </rPh>
    <rPh sb="61" eb="62">
      <t>キン</t>
    </rPh>
    <rPh sb="62" eb="64">
      <t>カンサイ</t>
    </rPh>
    <rPh sb="64" eb="65">
      <t>オヨ</t>
    </rPh>
    <rPh sb="66" eb="68">
      <t>シュウゼン</t>
    </rPh>
    <rPh sb="68" eb="70">
      <t>ツミタテ</t>
    </rPh>
    <rPh sb="71" eb="72">
      <t>オコナ</t>
    </rPh>
    <rPh sb="77" eb="79">
      <t>アンテイ</t>
    </rPh>
    <rPh sb="81" eb="83">
      <t>ケイエイ</t>
    </rPh>
    <rPh sb="84" eb="86">
      <t>ミコ</t>
    </rPh>
    <rPh sb="88" eb="90">
      <t>ジョウキョウ</t>
    </rPh>
    <rPh sb="97" eb="99">
      <t>ハツデン</t>
    </rPh>
    <rPh sb="99" eb="100">
      <t>ショ</t>
    </rPh>
    <rPh sb="101" eb="103">
      <t>シヨウ</t>
    </rPh>
    <rPh sb="103" eb="105">
      <t>スイリョウ</t>
    </rPh>
    <rPh sb="106" eb="108">
      <t>カセン</t>
    </rPh>
    <rPh sb="108" eb="110">
      <t>リュウリョウ</t>
    </rPh>
    <rPh sb="111" eb="113">
      <t>カンケイ</t>
    </rPh>
    <rPh sb="116" eb="117">
      <t>ソウ</t>
    </rPh>
    <rPh sb="119" eb="120">
      <t>タカ</t>
    </rPh>
    <rPh sb="121" eb="123">
      <t>セツビ</t>
    </rPh>
    <rPh sb="123" eb="126">
      <t>リヨウリツ</t>
    </rPh>
    <rPh sb="127" eb="129">
      <t>イジ</t>
    </rPh>
    <rPh sb="132" eb="134">
      <t>ミコ</t>
    </rPh>
    <rPh sb="139" eb="142">
      <t>ダイキボ</t>
    </rPh>
    <rPh sb="143" eb="145">
      <t>カッスイ</t>
    </rPh>
    <rPh sb="146" eb="148">
      <t>フクスウ</t>
    </rPh>
    <rPh sb="148" eb="150">
      <t>ネンド</t>
    </rPh>
    <rPh sb="154" eb="156">
      <t>ハッセイ</t>
    </rPh>
    <rPh sb="162" eb="164">
      <t>シュウシ</t>
    </rPh>
    <rPh sb="164" eb="166">
      <t>ケイカク</t>
    </rPh>
    <rPh sb="167" eb="168">
      <t>ソ</t>
    </rPh>
    <rPh sb="170" eb="172">
      <t>アンテイ</t>
    </rPh>
    <rPh sb="174" eb="176">
      <t>ケイエイ</t>
    </rPh>
    <rPh sb="177" eb="179">
      <t>イジ</t>
    </rPh>
    <rPh sb="183" eb="184">
      <t>オモ</t>
    </rPh>
    <rPh sb="191" eb="193">
      <t>キカン</t>
    </rPh>
    <rPh sb="193" eb="196">
      <t>シュウリョウゴ</t>
    </rPh>
    <rPh sb="205" eb="206">
      <t>マエ</t>
    </rPh>
    <rPh sb="207" eb="209">
      <t>バイデン</t>
    </rPh>
    <rPh sb="209" eb="211">
      <t>タンカ</t>
    </rPh>
    <rPh sb="212" eb="214">
      <t>バイデン</t>
    </rPh>
    <rPh sb="218" eb="220">
      <t>エイギョウ</t>
    </rPh>
    <rPh sb="220" eb="222">
      <t>ヒヨウ</t>
    </rPh>
    <rPh sb="223" eb="224">
      <t>マカナ</t>
    </rPh>
    <rPh sb="226" eb="228">
      <t>シサン</t>
    </rPh>
    <rPh sb="234" eb="236">
      <t>シュヨウ</t>
    </rPh>
    <rPh sb="236" eb="238">
      <t>キキ</t>
    </rPh>
    <rPh sb="239" eb="241">
      <t>シュウゼン</t>
    </rPh>
    <rPh sb="250" eb="252">
      <t>キカン</t>
    </rPh>
    <rPh sb="252" eb="253">
      <t>チュウ</t>
    </rPh>
    <rPh sb="254" eb="256">
      <t>シュウゼン</t>
    </rPh>
    <rPh sb="256" eb="258">
      <t>ツミタテ</t>
    </rPh>
    <rPh sb="262" eb="264">
      <t>タイオウ</t>
    </rPh>
    <rPh sb="270" eb="271">
      <t>ヒ</t>
    </rPh>
    <rPh sb="272" eb="273">
      <t>ツヅ</t>
    </rPh>
    <rPh sb="274" eb="276">
      <t>アンテイ</t>
    </rPh>
    <rPh sb="276" eb="278">
      <t>ケイエイ</t>
    </rPh>
    <rPh sb="279" eb="280">
      <t>オコナ</t>
    </rPh>
    <rPh sb="284" eb="286">
      <t>ミコ</t>
    </rPh>
    <rPh sb="292" eb="294">
      <t>コンゴ</t>
    </rPh>
    <rPh sb="295" eb="297">
      <t>ケイエイ</t>
    </rPh>
    <rPh sb="305" eb="307">
      <t>ネンド</t>
    </rPh>
    <rPh sb="308" eb="310">
      <t>メド</t>
    </rPh>
    <rPh sb="311" eb="313">
      <t>サクテイ</t>
    </rPh>
    <rPh sb="313" eb="315">
      <t>ヨテイ</t>
    </rPh>
    <rPh sb="316" eb="318">
      <t>ケイエイ</t>
    </rPh>
    <rPh sb="318" eb="320">
      <t>センリャク</t>
    </rPh>
    <rPh sb="321" eb="322">
      <t>ナカ</t>
    </rPh>
    <rPh sb="323" eb="325">
      <t>サイド</t>
    </rPh>
    <rPh sb="325" eb="327">
      <t>セイリ</t>
    </rPh>
    <rPh sb="328" eb="329">
      <t>オコナ</t>
    </rPh>
    <rPh sb="330" eb="332">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</si>
</sst>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110.4</c:v>
                </c:pt>
                <c:pt idx="1">
                  <c:v>139.9</c:v>
                </c:pt>
                <c:pt idx="2">
                  <c:v>180.4</c:v>
                </c:pt>
                <c:pt idx="3">
                  <c:v>150.1</c:v>
                </c:pt>
                <c:pt idx="4">
                  <c:v>163.1</c:v>
                </c:pt>
              </c:numCache>
            </c:numRef>
          </c:val>
          <c:extLst xmlns:c16r2="http://schemas.microsoft.com/office/drawing/2015/06/chart">
            <c:ext xmlns:c16="http://schemas.microsoft.com/office/drawing/2014/chart" uri="{C3380CC4-5D6E-409C-BE32-E72D297353CC}">
              <c16:uniqueId val="{00000000-A3EB-4BCB-9DFC-5F2CC7261E14}"/>
            </c:ext>
          </c:extLst>
        </c:ser>
        <c:dLbls>
          <c:showLegendKey val="0"/>
          <c:showVal val="0"/>
          <c:showCatName val="0"/>
          <c:showSerName val="0"/>
          <c:showPercent val="0"/>
          <c:showBubbleSize val="0"/>
        </c:dLbls>
        <c:gapWidth val="180"/>
        <c:overlap val="-90"/>
        <c:axId val="136960256"/>
        <c:axId val="137102464"/>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xmlns:c16r2="http://schemas.microsoft.com/office/drawing/2015/06/chart">
            <c:ext xmlns:c16="http://schemas.microsoft.com/office/drawing/2014/chart" uri="{C3380CC4-5D6E-409C-BE32-E72D297353CC}">
              <c16:uniqueId val="{00000001-A3EB-4BCB-9DFC-5F2CC7261E14}"/>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A3EB-4BCB-9DFC-5F2CC7261E14}"/>
            </c:ext>
          </c:extLst>
        </c:ser>
        <c:dLbls>
          <c:showLegendKey val="0"/>
          <c:showVal val="0"/>
          <c:showCatName val="0"/>
          <c:showSerName val="0"/>
          <c:showPercent val="0"/>
          <c:showBubbleSize val="0"/>
        </c:dLbls>
        <c:marker val="1"/>
        <c:smooth val="0"/>
        <c:axId val="136960256"/>
        <c:axId val="137102464"/>
      </c:lineChart>
      <c:catAx>
        <c:axId val="136960256"/>
        <c:scaling>
          <c:orientation val="minMax"/>
        </c:scaling>
        <c:delete val="0"/>
        <c:axPos val="b"/>
        <c:numFmt formatCode="ge" sourceLinked="1"/>
        <c:majorTickMark val="none"/>
        <c:minorTickMark val="none"/>
        <c:tickLblPos val="none"/>
        <c:crossAx val="137102464"/>
        <c:crosses val="autoZero"/>
        <c:auto val="0"/>
        <c:lblAlgn val="ctr"/>
        <c:lblOffset val="100"/>
        <c:noMultiLvlLbl val="1"/>
      </c:catAx>
      <c:valAx>
        <c:axId val="137102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6960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43.1</c:v>
                </c:pt>
                <c:pt idx="1">
                  <c:v>86.2</c:v>
                </c:pt>
                <c:pt idx="2">
                  <c:v>94.5</c:v>
                </c:pt>
                <c:pt idx="3">
                  <c:v>100</c:v>
                </c:pt>
                <c:pt idx="4">
                  <c:v>100</c:v>
                </c:pt>
              </c:numCache>
            </c:numRef>
          </c:val>
          <c:extLst xmlns:c16r2="http://schemas.microsoft.com/office/drawing/2015/06/chart">
            <c:ext xmlns:c16="http://schemas.microsoft.com/office/drawing/2014/chart" uri="{C3380CC4-5D6E-409C-BE32-E72D297353CC}">
              <c16:uniqueId val="{00000000-CAD8-440B-B459-7D17024EDF72}"/>
            </c:ext>
          </c:extLst>
        </c:ser>
        <c:dLbls>
          <c:showLegendKey val="0"/>
          <c:showVal val="0"/>
          <c:showCatName val="0"/>
          <c:showSerName val="0"/>
          <c:showPercent val="0"/>
          <c:showBubbleSize val="0"/>
        </c:dLbls>
        <c:gapWidth val="180"/>
        <c:overlap val="-90"/>
        <c:axId val="191529344"/>
        <c:axId val="19153126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xmlns:c16r2="http://schemas.microsoft.com/office/drawing/2015/06/chart">
            <c:ext xmlns:c16="http://schemas.microsoft.com/office/drawing/2014/chart" uri="{C3380CC4-5D6E-409C-BE32-E72D297353CC}">
              <c16:uniqueId val="{00000001-CAD8-440B-B459-7D17024EDF72}"/>
            </c:ext>
          </c:extLst>
        </c:ser>
        <c:dLbls>
          <c:showLegendKey val="0"/>
          <c:showVal val="0"/>
          <c:showCatName val="0"/>
          <c:showSerName val="0"/>
          <c:showPercent val="0"/>
          <c:showBubbleSize val="0"/>
        </c:dLbls>
        <c:marker val="1"/>
        <c:smooth val="0"/>
        <c:axId val="191529344"/>
        <c:axId val="191531264"/>
      </c:lineChart>
      <c:catAx>
        <c:axId val="191529344"/>
        <c:scaling>
          <c:orientation val="minMax"/>
        </c:scaling>
        <c:delete val="0"/>
        <c:axPos val="b"/>
        <c:numFmt formatCode="ge" sourceLinked="1"/>
        <c:majorTickMark val="none"/>
        <c:minorTickMark val="none"/>
        <c:tickLblPos val="none"/>
        <c:crossAx val="191531264"/>
        <c:crosses val="autoZero"/>
        <c:auto val="0"/>
        <c:lblAlgn val="ctr"/>
        <c:lblOffset val="100"/>
        <c:noMultiLvlLbl val="1"/>
      </c:catAx>
      <c:valAx>
        <c:axId val="191531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1529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49.5</c:v>
                </c:pt>
                <c:pt idx="1">
                  <c:v>72.7</c:v>
                </c:pt>
                <c:pt idx="2">
                  <c:v>79.5</c:v>
                </c:pt>
                <c:pt idx="3">
                  <c:v>59.9</c:v>
                </c:pt>
                <c:pt idx="4">
                  <c:v>71.7</c:v>
                </c:pt>
              </c:numCache>
            </c:numRef>
          </c:val>
          <c:extLst xmlns:c16r2="http://schemas.microsoft.com/office/drawing/2015/06/chart">
            <c:ext xmlns:c16="http://schemas.microsoft.com/office/drawing/2014/chart" uri="{C3380CC4-5D6E-409C-BE32-E72D297353CC}">
              <c16:uniqueId val="{00000000-4677-4A61-A858-E2D849046670}"/>
            </c:ext>
          </c:extLst>
        </c:ser>
        <c:dLbls>
          <c:showLegendKey val="0"/>
          <c:showVal val="0"/>
          <c:showCatName val="0"/>
          <c:showSerName val="0"/>
          <c:showPercent val="0"/>
          <c:showBubbleSize val="0"/>
        </c:dLbls>
        <c:gapWidth val="180"/>
        <c:overlap val="-90"/>
        <c:axId val="192329984"/>
        <c:axId val="192370176"/>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56.1</c:v>
                </c:pt>
                <c:pt idx="1">
                  <c:v>61.8</c:v>
                </c:pt>
                <c:pt idx="2">
                  <c:v>61.6</c:v>
                </c:pt>
                <c:pt idx="3">
                  <c:v>57.7</c:v>
                </c:pt>
                <c:pt idx="4">
                  <c:v>57.6</c:v>
                </c:pt>
              </c:numCache>
            </c:numRef>
          </c:val>
          <c:smooth val="0"/>
          <c:extLst xmlns:c16r2="http://schemas.microsoft.com/office/drawing/2015/06/chart">
            <c:ext xmlns:c16="http://schemas.microsoft.com/office/drawing/2014/chart" uri="{C3380CC4-5D6E-409C-BE32-E72D297353CC}">
              <c16:uniqueId val="{00000001-4677-4A61-A858-E2D849046670}"/>
            </c:ext>
          </c:extLst>
        </c:ser>
        <c:dLbls>
          <c:showLegendKey val="0"/>
          <c:showVal val="0"/>
          <c:showCatName val="0"/>
          <c:showSerName val="0"/>
          <c:showPercent val="0"/>
          <c:showBubbleSize val="0"/>
        </c:dLbls>
        <c:marker val="1"/>
        <c:smooth val="0"/>
        <c:axId val="192329984"/>
        <c:axId val="192370176"/>
      </c:lineChart>
      <c:catAx>
        <c:axId val="192329984"/>
        <c:scaling>
          <c:orientation val="minMax"/>
        </c:scaling>
        <c:delete val="0"/>
        <c:axPos val="b"/>
        <c:numFmt formatCode="ge" sourceLinked="1"/>
        <c:majorTickMark val="none"/>
        <c:minorTickMark val="none"/>
        <c:tickLblPos val="none"/>
        <c:crossAx val="192370176"/>
        <c:crosses val="autoZero"/>
        <c:auto val="0"/>
        <c:lblAlgn val="ctr"/>
        <c:lblOffset val="100"/>
        <c:noMultiLvlLbl val="1"/>
      </c:catAx>
      <c:valAx>
        <c:axId val="192370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2329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0</c:v>
                </c:pt>
                <c:pt idx="1">
                  <c:v>0</c:v>
                </c:pt>
                <c:pt idx="2">
                  <c:v>3.6</c:v>
                </c:pt>
                <c:pt idx="3">
                  <c:v>0</c:v>
                </c:pt>
                <c:pt idx="4">
                  <c:v>0</c:v>
                </c:pt>
              </c:numCache>
            </c:numRef>
          </c:val>
          <c:extLst xmlns:c16r2="http://schemas.microsoft.com/office/drawing/2015/06/chart">
            <c:ext xmlns:c16="http://schemas.microsoft.com/office/drawing/2014/chart" uri="{C3380CC4-5D6E-409C-BE32-E72D297353CC}">
              <c16:uniqueId val="{00000000-AC6D-400E-8460-F4A6426A9E13}"/>
            </c:ext>
          </c:extLst>
        </c:ser>
        <c:dLbls>
          <c:showLegendKey val="0"/>
          <c:showVal val="0"/>
          <c:showCatName val="0"/>
          <c:showSerName val="0"/>
          <c:showPercent val="0"/>
          <c:showBubbleSize val="0"/>
        </c:dLbls>
        <c:gapWidth val="180"/>
        <c:overlap val="-90"/>
        <c:axId val="192660608"/>
        <c:axId val="192662528"/>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16.7</c:v>
                </c:pt>
                <c:pt idx="1">
                  <c:v>8.6999999999999993</c:v>
                </c:pt>
                <c:pt idx="2">
                  <c:v>6.4</c:v>
                </c:pt>
                <c:pt idx="3">
                  <c:v>5.4</c:v>
                </c:pt>
                <c:pt idx="4">
                  <c:v>8.6999999999999993</c:v>
                </c:pt>
              </c:numCache>
            </c:numRef>
          </c:val>
          <c:smooth val="0"/>
          <c:extLst xmlns:c16r2="http://schemas.microsoft.com/office/drawing/2015/06/chart">
            <c:ext xmlns:c16="http://schemas.microsoft.com/office/drawing/2014/chart" uri="{C3380CC4-5D6E-409C-BE32-E72D297353CC}">
              <c16:uniqueId val="{00000001-AC6D-400E-8460-F4A6426A9E13}"/>
            </c:ext>
          </c:extLst>
        </c:ser>
        <c:dLbls>
          <c:showLegendKey val="0"/>
          <c:showVal val="0"/>
          <c:showCatName val="0"/>
          <c:showSerName val="0"/>
          <c:showPercent val="0"/>
          <c:showBubbleSize val="0"/>
        </c:dLbls>
        <c:marker val="1"/>
        <c:smooth val="0"/>
        <c:axId val="192660608"/>
        <c:axId val="192662528"/>
      </c:lineChart>
      <c:catAx>
        <c:axId val="192660608"/>
        <c:scaling>
          <c:orientation val="minMax"/>
        </c:scaling>
        <c:delete val="0"/>
        <c:axPos val="b"/>
        <c:numFmt formatCode="ge" sourceLinked="1"/>
        <c:majorTickMark val="none"/>
        <c:minorTickMark val="none"/>
        <c:tickLblPos val="none"/>
        <c:crossAx val="192662528"/>
        <c:crosses val="autoZero"/>
        <c:auto val="0"/>
        <c:lblAlgn val="ctr"/>
        <c:lblOffset val="100"/>
        <c:noMultiLvlLbl val="1"/>
      </c:catAx>
      <c:valAx>
        <c:axId val="192662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2660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1783.5</c:v>
                </c:pt>
                <c:pt idx="1">
                  <c:v>1058.5999999999999</c:v>
                </c:pt>
                <c:pt idx="2">
                  <c:v>1155.3</c:v>
                </c:pt>
                <c:pt idx="3">
                  <c:v>1532.8</c:v>
                </c:pt>
                <c:pt idx="4">
                  <c:v>867.9</c:v>
                </c:pt>
              </c:numCache>
            </c:numRef>
          </c:val>
          <c:extLst xmlns:c16r2="http://schemas.microsoft.com/office/drawing/2015/06/chart">
            <c:ext xmlns:c16="http://schemas.microsoft.com/office/drawing/2014/chart" uri="{C3380CC4-5D6E-409C-BE32-E72D297353CC}">
              <c16:uniqueId val="{00000000-AFA1-4CFC-A2D7-B8DF819DBBCC}"/>
            </c:ext>
          </c:extLst>
        </c:ser>
        <c:dLbls>
          <c:showLegendKey val="0"/>
          <c:showVal val="0"/>
          <c:showCatName val="0"/>
          <c:showSerName val="0"/>
          <c:showPercent val="0"/>
          <c:showBubbleSize val="0"/>
        </c:dLbls>
        <c:gapWidth val="180"/>
        <c:overlap val="-90"/>
        <c:axId val="194086016"/>
        <c:axId val="194088320"/>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333.7</c:v>
                </c:pt>
                <c:pt idx="1">
                  <c:v>351.4</c:v>
                </c:pt>
                <c:pt idx="2">
                  <c:v>390.3</c:v>
                </c:pt>
                <c:pt idx="3">
                  <c:v>394.9</c:v>
                </c:pt>
                <c:pt idx="4">
                  <c:v>375</c:v>
                </c:pt>
              </c:numCache>
            </c:numRef>
          </c:val>
          <c:smooth val="0"/>
          <c:extLst xmlns:c16r2="http://schemas.microsoft.com/office/drawing/2015/06/chart">
            <c:ext xmlns:c16="http://schemas.microsoft.com/office/drawing/2014/chart" uri="{C3380CC4-5D6E-409C-BE32-E72D297353CC}">
              <c16:uniqueId val="{00000001-AFA1-4CFC-A2D7-B8DF819DBBCC}"/>
            </c:ext>
          </c:extLst>
        </c:ser>
        <c:dLbls>
          <c:showLegendKey val="0"/>
          <c:showVal val="0"/>
          <c:showCatName val="0"/>
          <c:showSerName val="0"/>
          <c:showPercent val="0"/>
          <c:showBubbleSize val="0"/>
        </c:dLbls>
        <c:marker val="1"/>
        <c:smooth val="0"/>
        <c:axId val="194086016"/>
        <c:axId val="194088320"/>
      </c:lineChart>
      <c:catAx>
        <c:axId val="194086016"/>
        <c:scaling>
          <c:orientation val="minMax"/>
        </c:scaling>
        <c:delete val="0"/>
        <c:axPos val="b"/>
        <c:numFmt formatCode="ge" sourceLinked="1"/>
        <c:majorTickMark val="none"/>
        <c:minorTickMark val="none"/>
        <c:tickLblPos val="none"/>
        <c:crossAx val="194088320"/>
        <c:crosses val="autoZero"/>
        <c:auto val="0"/>
        <c:lblAlgn val="ctr"/>
        <c:lblOffset val="100"/>
        <c:noMultiLvlLbl val="1"/>
      </c:catAx>
      <c:valAx>
        <c:axId val="194088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9408601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E9-4020-835D-0BD680CC2DAE}"/>
            </c:ext>
          </c:extLst>
        </c:ser>
        <c:dLbls>
          <c:showLegendKey val="0"/>
          <c:showVal val="0"/>
          <c:showCatName val="0"/>
          <c:showSerName val="0"/>
          <c:showPercent val="0"/>
          <c:showBubbleSize val="0"/>
        </c:dLbls>
        <c:gapWidth val="180"/>
        <c:overlap val="-90"/>
        <c:axId val="221790208"/>
        <c:axId val="22180659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E9-4020-835D-0BD680CC2DAE}"/>
            </c:ext>
          </c:extLst>
        </c:ser>
        <c:dLbls>
          <c:showLegendKey val="0"/>
          <c:showVal val="0"/>
          <c:showCatName val="0"/>
          <c:showSerName val="0"/>
          <c:showPercent val="0"/>
          <c:showBubbleSize val="0"/>
        </c:dLbls>
        <c:marker val="1"/>
        <c:smooth val="0"/>
        <c:axId val="221790208"/>
        <c:axId val="221806592"/>
      </c:lineChart>
      <c:catAx>
        <c:axId val="221790208"/>
        <c:scaling>
          <c:orientation val="minMax"/>
        </c:scaling>
        <c:delete val="0"/>
        <c:axPos val="b"/>
        <c:numFmt formatCode="ge" sourceLinked="1"/>
        <c:majorTickMark val="none"/>
        <c:minorTickMark val="none"/>
        <c:tickLblPos val="none"/>
        <c:crossAx val="221806592"/>
        <c:crosses val="autoZero"/>
        <c:auto val="0"/>
        <c:lblAlgn val="ctr"/>
        <c:lblOffset val="100"/>
        <c:noMultiLvlLbl val="1"/>
      </c:catAx>
      <c:valAx>
        <c:axId val="221806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1790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43.1</c:v>
                </c:pt>
                <c:pt idx="1">
                  <c:v>86.2</c:v>
                </c:pt>
                <c:pt idx="2">
                  <c:v>94.5</c:v>
                </c:pt>
                <c:pt idx="3">
                  <c:v>100</c:v>
                </c:pt>
                <c:pt idx="4">
                  <c:v>100</c:v>
                </c:pt>
              </c:numCache>
            </c:numRef>
          </c:val>
          <c:extLst xmlns:c16r2="http://schemas.microsoft.com/office/drawing/2015/06/chart">
            <c:ext xmlns:c16="http://schemas.microsoft.com/office/drawing/2014/chart" uri="{C3380CC4-5D6E-409C-BE32-E72D297353CC}">
              <c16:uniqueId val="{00000000-3666-4076-AEAC-986A113F2046}"/>
            </c:ext>
          </c:extLst>
        </c:ser>
        <c:dLbls>
          <c:showLegendKey val="0"/>
          <c:showVal val="0"/>
          <c:showCatName val="0"/>
          <c:showSerName val="0"/>
          <c:showPercent val="0"/>
          <c:showBubbleSize val="0"/>
        </c:dLbls>
        <c:gapWidth val="180"/>
        <c:overlap val="-90"/>
        <c:axId val="221924352"/>
        <c:axId val="22202406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58.4</c:v>
                </c:pt>
                <c:pt idx="1">
                  <c:v>80.599999999999994</c:v>
                </c:pt>
                <c:pt idx="2">
                  <c:v>85.6</c:v>
                </c:pt>
                <c:pt idx="3">
                  <c:v>92</c:v>
                </c:pt>
                <c:pt idx="4">
                  <c:v>94.7</c:v>
                </c:pt>
              </c:numCache>
            </c:numRef>
          </c:val>
          <c:smooth val="0"/>
          <c:extLst xmlns:c16r2="http://schemas.microsoft.com/office/drawing/2015/06/chart">
            <c:ext xmlns:c16="http://schemas.microsoft.com/office/drawing/2014/chart" uri="{C3380CC4-5D6E-409C-BE32-E72D297353CC}">
              <c16:uniqueId val="{00000001-3666-4076-AEAC-986A113F2046}"/>
            </c:ext>
          </c:extLst>
        </c:ser>
        <c:dLbls>
          <c:showLegendKey val="0"/>
          <c:showVal val="0"/>
          <c:showCatName val="0"/>
          <c:showSerName val="0"/>
          <c:showPercent val="0"/>
          <c:showBubbleSize val="0"/>
        </c:dLbls>
        <c:marker val="1"/>
        <c:smooth val="0"/>
        <c:axId val="221924352"/>
        <c:axId val="222024064"/>
      </c:lineChart>
      <c:catAx>
        <c:axId val="221924352"/>
        <c:scaling>
          <c:orientation val="minMax"/>
        </c:scaling>
        <c:delete val="0"/>
        <c:axPos val="b"/>
        <c:numFmt formatCode="ge" sourceLinked="1"/>
        <c:majorTickMark val="none"/>
        <c:minorTickMark val="none"/>
        <c:tickLblPos val="none"/>
        <c:crossAx val="222024064"/>
        <c:crosses val="autoZero"/>
        <c:auto val="0"/>
        <c:lblAlgn val="ctr"/>
        <c:lblOffset val="100"/>
        <c:noMultiLvlLbl val="1"/>
      </c:catAx>
      <c:valAx>
        <c:axId val="222024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1924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59-41D7-9DB6-641212F9E007}"/>
            </c:ext>
          </c:extLst>
        </c:ser>
        <c:dLbls>
          <c:showLegendKey val="0"/>
          <c:showVal val="0"/>
          <c:showCatName val="0"/>
          <c:showSerName val="0"/>
          <c:showPercent val="0"/>
          <c:showBubbleSize val="0"/>
        </c:dLbls>
        <c:gapWidth val="180"/>
        <c:overlap val="-90"/>
        <c:axId val="222150016"/>
        <c:axId val="22258304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59-41D7-9DB6-641212F9E007}"/>
            </c:ext>
          </c:extLst>
        </c:ser>
        <c:dLbls>
          <c:showLegendKey val="0"/>
          <c:showVal val="0"/>
          <c:showCatName val="0"/>
          <c:showSerName val="0"/>
          <c:showPercent val="0"/>
          <c:showBubbleSize val="0"/>
        </c:dLbls>
        <c:marker val="1"/>
        <c:smooth val="0"/>
        <c:axId val="222150016"/>
        <c:axId val="222583040"/>
      </c:lineChart>
      <c:catAx>
        <c:axId val="222150016"/>
        <c:scaling>
          <c:orientation val="minMax"/>
        </c:scaling>
        <c:delete val="0"/>
        <c:axPos val="b"/>
        <c:numFmt formatCode="ge" sourceLinked="1"/>
        <c:majorTickMark val="none"/>
        <c:minorTickMark val="none"/>
        <c:tickLblPos val="none"/>
        <c:crossAx val="222583040"/>
        <c:crosses val="autoZero"/>
        <c:auto val="0"/>
        <c:lblAlgn val="ctr"/>
        <c:lblOffset val="100"/>
        <c:noMultiLvlLbl val="1"/>
      </c:catAx>
      <c:valAx>
        <c:axId val="222583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2150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E2-40CE-9650-5C81BCA4DF39}"/>
            </c:ext>
          </c:extLst>
        </c:ser>
        <c:dLbls>
          <c:showLegendKey val="0"/>
          <c:showVal val="0"/>
          <c:showCatName val="0"/>
          <c:showSerName val="0"/>
          <c:showPercent val="0"/>
          <c:showBubbleSize val="0"/>
        </c:dLbls>
        <c:gapWidth val="180"/>
        <c:overlap val="-90"/>
        <c:axId val="235899520"/>
        <c:axId val="237015808"/>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E2-40CE-9650-5C81BCA4DF39}"/>
            </c:ext>
          </c:extLst>
        </c:ser>
        <c:dLbls>
          <c:showLegendKey val="0"/>
          <c:showVal val="0"/>
          <c:showCatName val="0"/>
          <c:showSerName val="0"/>
          <c:showPercent val="0"/>
          <c:showBubbleSize val="0"/>
        </c:dLbls>
        <c:marker val="1"/>
        <c:smooth val="0"/>
        <c:axId val="235899520"/>
        <c:axId val="237015808"/>
      </c:lineChart>
      <c:catAx>
        <c:axId val="235899520"/>
        <c:scaling>
          <c:orientation val="minMax"/>
        </c:scaling>
        <c:delete val="0"/>
        <c:axPos val="b"/>
        <c:numFmt formatCode="ge" sourceLinked="1"/>
        <c:majorTickMark val="none"/>
        <c:minorTickMark val="none"/>
        <c:tickLblPos val="none"/>
        <c:crossAx val="237015808"/>
        <c:crosses val="autoZero"/>
        <c:auto val="0"/>
        <c:lblAlgn val="ctr"/>
        <c:lblOffset val="100"/>
        <c:noMultiLvlLbl val="1"/>
      </c:catAx>
      <c:valAx>
        <c:axId val="237015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899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F9-4A9B-8AFB-AB895B6379FA}"/>
            </c:ext>
          </c:extLst>
        </c:ser>
        <c:dLbls>
          <c:showLegendKey val="0"/>
          <c:showVal val="0"/>
          <c:showCatName val="0"/>
          <c:showSerName val="0"/>
          <c:showPercent val="0"/>
          <c:showBubbleSize val="0"/>
        </c:dLbls>
        <c:gapWidth val="180"/>
        <c:overlap val="-90"/>
        <c:axId val="268277632"/>
        <c:axId val="269036928"/>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F9-4A9B-8AFB-AB895B6379FA}"/>
            </c:ext>
          </c:extLst>
        </c:ser>
        <c:dLbls>
          <c:showLegendKey val="0"/>
          <c:showVal val="0"/>
          <c:showCatName val="0"/>
          <c:showSerName val="0"/>
          <c:showPercent val="0"/>
          <c:showBubbleSize val="0"/>
        </c:dLbls>
        <c:marker val="1"/>
        <c:smooth val="0"/>
        <c:axId val="268277632"/>
        <c:axId val="269036928"/>
      </c:lineChart>
      <c:catAx>
        <c:axId val="268277632"/>
        <c:scaling>
          <c:orientation val="minMax"/>
        </c:scaling>
        <c:delete val="0"/>
        <c:axPos val="b"/>
        <c:numFmt formatCode="ge" sourceLinked="1"/>
        <c:majorTickMark val="none"/>
        <c:minorTickMark val="none"/>
        <c:tickLblPos val="none"/>
        <c:crossAx val="269036928"/>
        <c:crosses val="autoZero"/>
        <c:auto val="0"/>
        <c:lblAlgn val="ctr"/>
        <c:lblOffset val="100"/>
        <c:noMultiLvlLbl val="1"/>
      </c:catAx>
      <c:valAx>
        <c:axId val="2690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277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E4-49D3-935C-EDE0B22701FF}"/>
            </c:ext>
          </c:extLst>
        </c:ser>
        <c:dLbls>
          <c:showLegendKey val="0"/>
          <c:showVal val="0"/>
          <c:showCatName val="0"/>
          <c:showSerName val="0"/>
          <c:showPercent val="0"/>
          <c:showBubbleSize val="0"/>
        </c:dLbls>
        <c:gapWidth val="180"/>
        <c:overlap val="-90"/>
        <c:axId val="288461184"/>
        <c:axId val="28846310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E4-49D3-935C-EDE0B22701FF}"/>
            </c:ext>
          </c:extLst>
        </c:ser>
        <c:dLbls>
          <c:showLegendKey val="0"/>
          <c:showVal val="0"/>
          <c:showCatName val="0"/>
          <c:showSerName val="0"/>
          <c:showPercent val="0"/>
          <c:showBubbleSize val="0"/>
        </c:dLbls>
        <c:marker val="1"/>
        <c:smooth val="0"/>
        <c:axId val="288461184"/>
        <c:axId val="288463104"/>
      </c:lineChart>
      <c:catAx>
        <c:axId val="288461184"/>
        <c:scaling>
          <c:orientation val="minMax"/>
        </c:scaling>
        <c:delete val="0"/>
        <c:axPos val="b"/>
        <c:numFmt formatCode="ge" sourceLinked="1"/>
        <c:majorTickMark val="none"/>
        <c:minorTickMark val="none"/>
        <c:tickLblPos val="none"/>
        <c:crossAx val="288463104"/>
        <c:crosses val="autoZero"/>
        <c:auto val="0"/>
        <c:lblAlgn val="ctr"/>
        <c:lblOffset val="100"/>
        <c:noMultiLvlLbl val="1"/>
      </c:catAx>
      <c:valAx>
        <c:axId val="288463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8461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93.6</c:v>
                </c:pt>
                <c:pt idx="1">
                  <c:v>267.3</c:v>
                </c:pt>
                <c:pt idx="2">
                  <c:v>338.3</c:v>
                </c:pt>
                <c:pt idx="3">
                  <c:v>339</c:v>
                </c:pt>
                <c:pt idx="4">
                  <c:v>453.8</c:v>
                </c:pt>
              </c:numCache>
            </c:numRef>
          </c:val>
          <c:extLst xmlns:c16r2="http://schemas.microsoft.com/office/drawing/2015/06/chart">
            <c:ext xmlns:c16="http://schemas.microsoft.com/office/drawing/2014/chart" uri="{C3380CC4-5D6E-409C-BE32-E72D297353CC}">
              <c16:uniqueId val="{00000000-702A-4DDD-92F2-65E385000F3A}"/>
            </c:ext>
          </c:extLst>
        </c:ser>
        <c:dLbls>
          <c:showLegendKey val="0"/>
          <c:showVal val="0"/>
          <c:showCatName val="0"/>
          <c:showSerName val="0"/>
          <c:showPercent val="0"/>
          <c:showBubbleSize val="0"/>
        </c:dLbls>
        <c:gapWidth val="180"/>
        <c:overlap val="-90"/>
        <c:axId val="180974336"/>
        <c:axId val="180976640"/>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xmlns:c16r2="http://schemas.microsoft.com/office/drawing/2015/06/chart">
            <c:ext xmlns:c16="http://schemas.microsoft.com/office/drawing/2014/chart" uri="{C3380CC4-5D6E-409C-BE32-E72D297353CC}">
              <c16:uniqueId val="{00000001-702A-4DDD-92F2-65E385000F3A}"/>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702A-4DDD-92F2-65E385000F3A}"/>
            </c:ext>
          </c:extLst>
        </c:ser>
        <c:dLbls>
          <c:showLegendKey val="0"/>
          <c:showVal val="0"/>
          <c:showCatName val="0"/>
          <c:showSerName val="0"/>
          <c:showPercent val="0"/>
          <c:showBubbleSize val="0"/>
        </c:dLbls>
        <c:marker val="1"/>
        <c:smooth val="0"/>
        <c:axId val="180974336"/>
        <c:axId val="180976640"/>
      </c:lineChart>
      <c:catAx>
        <c:axId val="180974336"/>
        <c:scaling>
          <c:orientation val="minMax"/>
        </c:scaling>
        <c:delete val="0"/>
        <c:axPos val="b"/>
        <c:numFmt formatCode="ge" sourceLinked="1"/>
        <c:majorTickMark val="none"/>
        <c:minorTickMark val="none"/>
        <c:tickLblPos val="none"/>
        <c:crossAx val="180976640"/>
        <c:crosses val="autoZero"/>
        <c:auto val="0"/>
        <c:lblAlgn val="ctr"/>
        <c:lblOffset val="100"/>
        <c:noMultiLvlLbl val="1"/>
      </c:catAx>
      <c:valAx>
        <c:axId val="180976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0974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1F-4E09-8414-DAD7B4685D5D}"/>
            </c:ext>
          </c:extLst>
        </c:ser>
        <c:dLbls>
          <c:showLegendKey val="0"/>
          <c:showVal val="0"/>
          <c:showCatName val="0"/>
          <c:showSerName val="0"/>
          <c:showPercent val="0"/>
          <c:showBubbleSize val="0"/>
        </c:dLbls>
        <c:gapWidth val="180"/>
        <c:overlap val="-90"/>
        <c:axId val="298998016"/>
        <c:axId val="29900467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1F-4E09-8414-DAD7B4685D5D}"/>
            </c:ext>
          </c:extLst>
        </c:ser>
        <c:dLbls>
          <c:showLegendKey val="0"/>
          <c:showVal val="0"/>
          <c:showCatName val="0"/>
          <c:showSerName val="0"/>
          <c:showPercent val="0"/>
          <c:showBubbleSize val="0"/>
        </c:dLbls>
        <c:marker val="1"/>
        <c:smooth val="0"/>
        <c:axId val="298998016"/>
        <c:axId val="299004672"/>
      </c:lineChart>
      <c:catAx>
        <c:axId val="298998016"/>
        <c:scaling>
          <c:orientation val="minMax"/>
        </c:scaling>
        <c:delete val="0"/>
        <c:axPos val="b"/>
        <c:numFmt formatCode="ge" sourceLinked="1"/>
        <c:majorTickMark val="none"/>
        <c:minorTickMark val="none"/>
        <c:tickLblPos val="none"/>
        <c:crossAx val="299004672"/>
        <c:crosses val="autoZero"/>
        <c:auto val="0"/>
        <c:lblAlgn val="ctr"/>
        <c:lblOffset val="100"/>
        <c:noMultiLvlLbl val="1"/>
      </c:catAx>
      <c:valAx>
        <c:axId val="299004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899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B2-46D9-969E-C1C8565F084E}"/>
            </c:ext>
          </c:extLst>
        </c:ser>
        <c:dLbls>
          <c:showLegendKey val="0"/>
          <c:showVal val="0"/>
          <c:showCatName val="0"/>
          <c:showSerName val="0"/>
          <c:showPercent val="0"/>
          <c:showBubbleSize val="0"/>
        </c:dLbls>
        <c:gapWidth val="180"/>
        <c:overlap val="-90"/>
        <c:axId val="313477760"/>
        <c:axId val="31358643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B2-46D9-969E-C1C8565F084E}"/>
            </c:ext>
          </c:extLst>
        </c:ser>
        <c:dLbls>
          <c:showLegendKey val="0"/>
          <c:showVal val="0"/>
          <c:showCatName val="0"/>
          <c:showSerName val="0"/>
          <c:showPercent val="0"/>
          <c:showBubbleSize val="0"/>
        </c:dLbls>
        <c:marker val="1"/>
        <c:smooth val="0"/>
        <c:axId val="313477760"/>
        <c:axId val="313586432"/>
      </c:lineChart>
      <c:catAx>
        <c:axId val="313477760"/>
        <c:scaling>
          <c:orientation val="minMax"/>
        </c:scaling>
        <c:delete val="0"/>
        <c:axPos val="b"/>
        <c:numFmt formatCode="ge" sourceLinked="1"/>
        <c:majorTickMark val="none"/>
        <c:minorTickMark val="none"/>
        <c:tickLblPos val="none"/>
        <c:crossAx val="313586432"/>
        <c:crosses val="autoZero"/>
        <c:auto val="0"/>
        <c:lblAlgn val="ctr"/>
        <c:lblOffset val="100"/>
        <c:noMultiLvlLbl val="1"/>
      </c:catAx>
      <c:valAx>
        <c:axId val="313586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13477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6C-4E20-BB82-7B7B31351AA5}"/>
            </c:ext>
          </c:extLst>
        </c:ser>
        <c:dLbls>
          <c:showLegendKey val="0"/>
          <c:showVal val="0"/>
          <c:showCatName val="0"/>
          <c:showSerName val="0"/>
          <c:showPercent val="0"/>
          <c:showBubbleSize val="0"/>
        </c:dLbls>
        <c:gapWidth val="180"/>
        <c:overlap val="-90"/>
        <c:axId val="133400448"/>
        <c:axId val="13579059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6C-4E20-BB82-7B7B31351AA5}"/>
            </c:ext>
          </c:extLst>
        </c:ser>
        <c:dLbls>
          <c:showLegendKey val="0"/>
          <c:showVal val="0"/>
          <c:showCatName val="0"/>
          <c:showSerName val="0"/>
          <c:showPercent val="0"/>
          <c:showBubbleSize val="0"/>
        </c:dLbls>
        <c:marker val="1"/>
        <c:smooth val="0"/>
        <c:axId val="133400448"/>
        <c:axId val="135790592"/>
      </c:lineChart>
      <c:catAx>
        <c:axId val="133400448"/>
        <c:scaling>
          <c:orientation val="minMax"/>
        </c:scaling>
        <c:delete val="0"/>
        <c:axPos val="b"/>
        <c:numFmt formatCode="ge" sourceLinked="1"/>
        <c:majorTickMark val="none"/>
        <c:minorTickMark val="none"/>
        <c:tickLblPos val="none"/>
        <c:crossAx val="135790592"/>
        <c:crosses val="autoZero"/>
        <c:auto val="0"/>
        <c:lblAlgn val="ctr"/>
        <c:lblOffset val="100"/>
        <c:noMultiLvlLbl val="1"/>
      </c:catAx>
      <c:valAx>
        <c:axId val="135790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3400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3D-471A-A198-DC2D8BF745FA}"/>
            </c:ext>
          </c:extLst>
        </c:ser>
        <c:dLbls>
          <c:showLegendKey val="0"/>
          <c:showVal val="0"/>
          <c:showCatName val="0"/>
          <c:showSerName val="0"/>
          <c:showPercent val="0"/>
          <c:showBubbleSize val="0"/>
        </c:dLbls>
        <c:gapWidth val="180"/>
        <c:overlap val="-90"/>
        <c:axId val="135815936"/>
        <c:axId val="135817856"/>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3D-471A-A198-DC2D8BF745FA}"/>
            </c:ext>
          </c:extLst>
        </c:ser>
        <c:dLbls>
          <c:showLegendKey val="0"/>
          <c:showVal val="0"/>
          <c:showCatName val="0"/>
          <c:showSerName val="0"/>
          <c:showPercent val="0"/>
          <c:showBubbleSize val="0"/>
        </c:dLbls>
        <c:marker val="1"/>
        <c:smooth val="0"/>
        <c:axId val="135815936"/>
        <c:axId val="135817856"/>
      </c:lineChart>
      <c:catAx>
        <c:axId val="135815936"/>
        <c:scaling>
          <c:orientation val="minMax"/>
        </c:scaling>
        <c:delete val="0"/>
        <c:axPos val="b"/>
        <c:numFmt formatCode="ge" sourceLinked="1"/>
        <c:majorTickMark val="none"/>
        <c:minorTickMark val="none"/>
        <c:tickLblPos val="none"/>
        <c:crossAx val="135817856"/>
        <c:crosses val="autoZero"/>
        <c:auto val="0"/>
        <c:lblAlgn val="ctr"/>
        <c:lblOffset val="100"/>
        <c:noMultiLvlLbl val="1"/>
      </c:catAx>
      <c:valAx>
        <c:axId val="135817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5815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4B-410B-B858-6C1B4FE9E8CE}"/>
            </c:ext>
          </c:extLst>
        </c:ser>
        <c:dLbls>
          <c:showLegendKey val="0"/>
          <c:showVal val="0"/>
          <c:showCatName val="0"/>
          <c:showSerName val="0"/>
          <c:showPercent val="0"/>
          <c:showBubbleSize val="0"/>
        </c:dLbls>
        <c:gapWidth val="180"/>
        <c:overlap val="-90"/>
        <c:axId val="135839744"/>
        <c:axId val="13584166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4B-410B-B858-6C1B4FE9E8CE}"/>
            </c:ext>
          </c:extLst>
        </c:ser>
        <c:dLbls>
          <c:showLegendKey val="0"/>
          <c:showVal val="0"/>
          <c:showCatName val="0"/>
          <c:showSerName val="0"/>
          <c:showPercent val="0"/>
          <c:showBubbleSize val="0"/>
        </c:dLbls>
        <c:marker val="1"/>
        <c:smooth val="0"/>
        <c:axId val="135839744"/>
        <c:axId val="135841664"/>
      </c:lineChart>
      <c:catAx>
        <c:axId val="135839744"/>
        <c:scaling>
          <c:orientation val="minMax"/>
        </c:scaling>
        <c:delete val="0"/>
        <c:axPos val="b"/>
        <c:numFmt formatCode="ge" sourceLinked="1"/>
        <c:majorTickMark val="none"/>
        <c:minorTickMark val="none"/>
        <c:tickLblPos val="none"/>
        <c:crossAx val="135841664"/>
        <c:crosses val="autoZero"/>
        <c:auto val="0"/>
        <c:lblAlgn val="ctr"/>
        <c:lblOffset val="100"/>
        <c:noMultiLvlLbl val="1"/>
      </c:catAx>
      <c:valAx>
        <c:axId val="135841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583974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DD-4CB3-B4F4-2201B6B4D4AC}"/>
            </c:ext>
          </c:extLst>
        </c:ser>
        <c:dLbls>
          <c:showLegendKey val="0"/>
          <c:showVal val="0"/>
          <c:showCatName val="0"/>
          <c:showSerName val="0"/>
          <c:showPercent val="0"/>
          <c:showBubbleSize val="0"/>
        </c:dLbls>
        <c:gapWidth val="180"/>
        <c:overlap val="-90"/>
        <c:axId val="136158208"/>
        <c:axId val="13625459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DD-4CB3-B4F4-2201B6B4D4AC}"/>
            </c:ext>
          </c:extLst>
        </c:ser>
        <c:dLbls>
          <c:showLegendKey val="0"/>
          <c:showVal val="0"/>
          <c:showCatName val="0"/>
          <c:showSerName val="0"/>
          <c:showPercent val="0"/>
          <c:showBubbleSize val="0"/>
        </c:dLbls>
        <c:marker val="1"/>
        <c:smooth val="0"/>
        <c:axId val="136158208"/>
        <c:axId val="136254592"/>
      </c:lineChart>
      <c:catAx>
        <c:axId val="136158208"/>
        <c:scaling>
          <c:orientation val="minMax"/>
        </c:scaling>
        <c:delete val="0"/>
        <c:axPos val="b"/>
        <c:numFmt formatCode="ge" sourceLinked="1"/>
        <c:majorTickMark val="none"/>
        <c:minorTickMark val="none"/>
        <c:tickLblPos val="none"/>
        <c:crossAx val="136254592"/>
        <c:crosses val="autoZero"/>
        <c:auto val="0"/>
        <c:lblAlgn val="ctr"/>
        <c:lblOffset val="100"/>
        <c:noMultiLvlLbl val="1"/>
      </c:catAx>
      <c:valAx>
        <c:axId val="136254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6158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93-4A6F-8C03-D7DA9B50545E}"/>
            </c:ext>
          </c:extLst>
        </c:ser>
        <c:dLbls>
          <c:showLegendKey val="0"/>
          <c:showVal val="0"/>
          <c:showCatName val="0"/>
          <c:showSerName val="0"/>
          <c:showPercent val="0"/>
          <c:showBubbleSize val="0"/>
        </c:dLbls>
        <c:gapWidth val="180"/>
        <c:overlap val="-90"/>
        <c:axId val="136284416"/>
        <c:axId val="136302976"/>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93-4A6F-8C03-D7DA9B50545E}"/>
            </c:ext>
          </c:extLst>
        </c:ser>
        <c:dLbls>
          <c:showLegendKey val="0"/>
          <c:showVal val="0"/>
          <c:showCatName val="0"/>
          <c:showSerName val="0"/>
          <c:showPercent val="0"/>
          <c:showBubbleSize val="0"/>
        </c:dLbls>
        <c:marker val="1"/>
        <c:smooth val="0"/>
        <c:axId val="136284416"/>
        <c:axId val="136302976"/>
      </c:lineChart>
      <c:catAx>
        <c:axId val="136284416"/>
        <c:scaling>
          <c:orientation val="minMax"/>
        </c:scaling>
        <c:delete val="0"/>
        <c:axPos val="b"/>
        <c:numFmt formatCode="ge" sourceLinked="1"/>
        <c:majorTickMark val="none"/>
        <c:minorTickMark val="none"/>
        <c:tickLblPos val="none"/>
        <c:crossAx val="136302976"/>
        <c:crosses val="autoZero"/>
        <c:auto val="0"/>
        <c:lblAlgn val="ctr"/>
        <c:lblOffset val="100"/>
        <c:noMultiLvlLbl val="1"/>
      </c:catAx>
      <c:valAx>
        <c:axId val="136302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6284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5A-4F93-8A9E-F92ACD6120C9}"/>
            </c:ext>
          </c:extLst>
        </c:ser>
        <c:dLbls>
          <c:showLegendKey val="0"/>
          <c:showVal val="0"/>
          <c:showCatName val="0"/>
          <c:showSerName val="0"/>
          <c:showPercent val="0"/>
          <c:showBubbleSize val="0"/>
        </c:dLbls>
        <c:gapWidth val="180"/>
        <c:overlap val="-90"/>
        <c:axId val="136349184"/>
        <c:axId val="13635110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5A-4F93-8A9E-F92ACD6120C9}"/>
            </c:ext>
          </c:extLst>
        </c:ser>
        <c:dLbls>
          <c:showLegendKey val="0"/>
          <c:showVal val="0"/>
          <c:showCatName val="0"/>
          <c:showSerName val="0"/>
          <c:showPercent val="0"/>
          <c:showBubbleSize val="0"/>
        </c:dLbls>
        <c:marker val="1"/>
        <c:smooth val="0"/>
        <c:axId val="136349184"/>
        <c:axId val="136351104"/>
      </c:lineChart>
      <c:catAx>
        <c:axId val="136349184"/>
        <c:scaling>
          <c:orientation val="minMax"/>
        </c:scaling>
        <c:delete val="0"/>
        <c:axPos val="b"/>
        <c:numFmt formatCode="ge" sourceLinked="1"/>
        <c:majorTickMark val="none"/>
        <c:minorTickMark val="none"/>
        <c:tickLblPos val="none"/>
        <c:crossAx val="136351104"/>
        <c:crosses val="autoZero"/>
        <c:auto val="0"/>
        <c:lblAlgn val="ctr"/>
        <c:lblOffset val="100"/>
        <c:noMultiLvlLbl val="1"/>
      </c:catAx>
      <c:valAx>
        <c:axId val="136351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6349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EA-47DF-A692-03642F374A86}"/>
            </c:ext>
          </c:extLst>
        </c:ser>
        <c:dLbls>
          <c:showLegendKey val="0"/>
          <c:showVal val="0"/>
          <c:showCatName val="0"/>
          <c:showSerName val="0"/>
          <c:showPercent val="0"/>
          <c:showBubbleSize val="0"/>
        </c:dLbls>
        <c:gapWidth val="180"/>
        <c:overlap val="-90"/>
        <c:axId val="136499584"/>
        <c:axId val="13650150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EA-47DF-A692-03642F374A86}"/>
            </c:ext>
          </c:extLst>
        </c:ser>
        <c:dLbls>
          <c:showLegendKey val="0"/>
          <c:showVal val="0"/>
          <c:showCatName val="0"/>
          <c:showSerName val="0"/>
          <c:showPercent val="0"/>
          <c:showBubbleSize val="0"/>
        </c:dLbls>
        <c:marker val="1"/>
        <c:smooth val="0"/>
        <c:axId val="136499584"/>
        <c:axId val="136501504"/>
      </c:lineChart>
      <c:catAx>
        <c:axId val="136499584"/>
        <c:scaling>
          <c:orientation val="minMax"/>
        </c:scaling>
        <c:delete val="0"/>
        <c:axPos val="b"/>
        <c:numFmt formatCode="ge" sourceLinked="1"/>
        <c:majorTickMark val="none"/>
        <c:minorTickMark val="none"/>
        <c:tickLblPos val="none"/>
        <c:crossAx val="136501504"/>
        <c:crosses val="autoZero"/>
        <c:auto val="0"/>
        <c:lblAlgn val="ctr"/>
        <c:lblOffset val="100"/>
        <c:noMultiLvlLbl val="1"/>
      </c:catAx>
      <c:valAx>
        <c:axId val="136501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64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03-42E4-887D-52132D591D6C}"/>
            </c:ext>
          </c:extLst>
        </c:ser>
        <c:dLbls>
          <c:showLegendKey val="0"/>
          <c:showVal val="0"/>
          <c:showCatName val="0"/>
          <c:showSerName val="0"/>
          <c:showPercent val="0"/>
          <c:showBubbleSize val="0"/>
        </c:dLbls>
        <c:gapWidth val="180"/>
        <c:overlap val="-90"/>
        <c:axId val="136547712"/>
        <c:axId val="13655808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03-42E4-887D-52132D591D6C}"/>
            </c:ext>
          </c:extLst>
        </c:ser>
        <c:dLbls>
          <c:showLegendKey val="0"/>
          <c:showVal val="0"/>
          <c:showCatName val="0"/>
          <c:showSerName val="0"/>
          <c:showPercent val="0"/>
          <c:showBubbleSize val="0"/>
        </c:dLbls>
        <c:marker val="1"/>
        <c:smooth val="0"/>
        <c:axId val="136547712"/>
        <c:axId val="136558080"/>
      </c:lineChart>
      <c:catAx>
        <c:axId val="136547712"/>
        <c:scaling>
          <c:orientation val="minMax"/>
        </c:scaling>
        <c:delete val="0"/>
        <c:axPos val="b"/>
        <c:numFmt formatCode="ge" sourceLinked="1"/>
        <c:majorTickMark val="none"/>
        <c:minorTickMark val="none"/>
        <c:tickLblPos val="none"/>
        <c:crossAx val="136558080"/>
        <c:crosses val="autoZero"/>
        <c:auto val="0"/>
        <c:lblAlgn val="ctr"/>
        <c:lblOffset val="100"/>
        <c:noMultiLvlLbl val="1"/>
      </c:catAx>
      <c:valAx>
        <c:axId val="136558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6547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D8-469F-9CA5-60D154F10752}"/>
            </c:ext>
          </c:extLst>
        </c:ser>
        <c:dLbls>
          <c:showLegendKey val="0"/>
          <c:showVal val="0"/>
          <c:showCatName val="0"/>
          <c:showSerName val="0"/>
          <c:showPercent val="0"/>
          <c:showBubbleSize val="0"/>
        </c:dLbls>
        <c:gapWidth val="180"/>
        <c:overlap val="-90"/>
        <c:axId val="181082368"/>
        <c:axId val="1811869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D8-469F-9CA5-60D154F10752}"/>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12D8-469F-9CA5-60D154F10752}"/>
            </c:ext>
          </c:extLst>
        </c:ser>
        <c:dLbls>
          <c:showLegendKey val="0"/>
          <c:showVal val="0"/>
          <c:showCatName val="0"/>
          <c:showSerName val="0"/>
          <c:showPercent val="0"/>
          <c:showBubbleSize val="0"/>
        </c:dLbls>
        <c:marker val="1"/>
        <c:smooth val="0"/>
        <c:axId val="181082368"/>
        <c:axId val="181186944"/>
      </c:lineChart>
      <c:catAx>
        <c:axId val="181082368"/>
        <c:scaling>
          <c:orientation val="minMax"/>
        </c:scaling>
        <c:delete val="0"/>
        <c:axPos val="b"/>
        <c:numFmt formatCode="ge" sourceLinked="1"/>
        <c:majorTickMark val="none"/>
        <c:minorTickMark val="none"/>
        <c:tickLblPos val="none"/>
        <c:crossAx val="181186944"/>
        <c:crosses val="autoZero"/>
        <c:auto val="0"/>
        <c:lblAlgn val="ctr"/>
        <c:lblOffset val="100"/>
        <c:noMultiLvlLbl val="1"/>
      </c:catAx>
      <c:valAx>
        <c:axId val="181186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1082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71-4C44-88B2-E64D22935285}"/>
            </c:ext>
          </c:extLst>
        </c:ser>
        <c:dLbls>
          <c:showLegendKey val="0"/>
          <c:showVal val="0"/>
          <c:showCatName val="0"/>
          <c:showSerName val="0"/>
          <c:showPercent val="0"/>
          <c:showBubbleSize val="0"/>
        </c:dLbls>
        <c:gapWidth val="180"/>
        <c:overlap val="-90"/>
        <c:axId val="136690304"/>
        <c:axId val="13672115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71-4C44-88B2-E64D22935285}"/>
            </c:ext>
          </c:extLst>
        </c:ser>
        <c:dLbls>
          <c:showLegendKey val="0"/>
          <c:showVal val="0"/>
          <c:showCatName val="0"/>
          <c:showSerName val="0"/>
          <c:showPercent val="0"/>
          <c:showBubbleSize val="0"/>
        </c:dLbls>
        <c:marker val="1"/>
        <c:smooth val="0"/>
        <c:axId val="136690304"/>
        <c:axId val="136721152"/>
      </c:lineChart>
      <c:catAx>
        <c:axId val="136690304"/>
        <c:scaling>
          <c:orientation val="minMax"/>
        </c:scaling>
        <c:delete val="0"/>
        <c:axPos val="b"/>
        <c:numFmt formatCode="ge" sourceLinked="1"/>
        <c:majorTickMark val="none"/>
        <c:minorTickMark val="none"/>
        <c:tickLblPos val="none"/>
        <c:crossAx val="136721152"/>
        <c:crosses val="autoZero"/>
        <c:auto val="0"/>
        <c:lblAlgn val="ctr"/>
        <c:lblOffset val="100"/>
        <c:noMultiLvlLbl val="1"/>
      </c:catAx>
      <c:valAx>
        <c:axId val="136721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6690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11661.4</c:v>
                </c:pt>
                <c:pt idx="1">
                  <c:v>22257.3</c:v>
                </c:pt>
                <c:pt idx="2">
                  <c:v>21297.599999999999</c:v>
                </c:pt>
                <c:pt idx="3">
                  <c:v>26207.4</c:v>
                </c:pt>
                <c:pt idx="4">
                  <c:v>28591.200000000001</c:v>
                </c:pt>
              </c:numCache>
            </c:numRef>
          </c:val>
          <c:extLst xmlns:c16r2="http://schemas.microsoft.com/office/drawing/2015/06/chart">
            <c:ext xmlns:c16="http://schemas.microsoft.com/office/drawing/2014/chart" uri="{C3380CC4-5D6E-409C-BE32-E72D297353CC}">
              <c16:uniqueId val="{00000000-43A6-4D30-81AA-07BC2FDA6578}"/>
            </c:ext>
          </c:extLst>
        </c:ser>
        <c:dLbls>
          <c:showLegendKey val="0"/>
          <c:showVal val="0"/>
          <c:showCatName val="0"/>
          <c:showSerName val="0"/>
          <c:showPercent val="0"/>
          <c:showBubbleSize val="0"/>
        </c:dLbls>
        <c:gapWidth val="180"/>
        <c:overlap val="-90"/>
        <c:axId val="182050816"/>
        <c:axId val="1839226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17642.5</c:v>
                </c:pt>
                <c:pt idx="1">
                  <c:v>18815.8</c:v>
                </c:pt>
                <c:pt idx="2">
                  <c:v>22847.9</c:v>
                </c:pt>
                <c:pt idx="3">
                  <c:v>19199</c:v>
                </c:pt>
                <c:pt idx="4">
                  <c:v>19830.400000000001</c:v>
                </c:pt>
              </c:numCache>
            </c:numRef>
          </c:val>
          <c:smooth val="0"/>
          <c:extLst xmlns:c16r2="http://schemas.microsoft.com/office/drawing/2015/06/chart">
            <c:ext xmlns:c16="http://schemas.microsoft.com/office/drawing/2014/chart" uri="{C3380CC4-5D6E-409C-BE32-E72D297353CC}">
              <c16:uniqueId val="{00000001-43A6-4D30-81AA-07BC2FDA6578}"/>
            </c:ext>
          </c:extLst>
        </c:ser>
        <c:dLbls>
          <c:showLegendKey val="0"/>
          <c:showVal val="0"/>
          <c:showCatName val="0"/>
          <c:showSerName val="0"/>
          <c:showPercent val="0"/>
          <c:showBubbleSize val="0"/>
        </c:dLbls>
        <c:marker val="1"/>
        <c:smooth val="0"/>
        <c:axId val="182050816"/>
        <c:axId val="183922688"/>
      </c:lineChart>
      <c:catAx>
        <c:axId val="182050816"/>
        <c:scaling>
          <c:orientation val="minMax"/>
        </c:scaling>
        <c:delete val="0"/>
        <c:axPos val="b"/>
        <c:numFmt formatCode="ge" sourceLinked="1"/>
        <c:majorTickMark val="none"/>
        <c:minorTickMark val="none"/>
        <c:tickLblPos val="none"/>
        <c:crossAx val="183922688"/>
        <c:crosses val="autoZero"/>
        <c:auto val="0"/>
        <c:lblAlgn val="ctr"/>
        <c:lblOffset val="100"/>
        <c:noMultiLvlLbl val="1"/>
      </c:catAx>
      <c:valAx>
        <c:axId val="183922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2050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1685</c:v>
                </c:pt>
                <c:pt idx="1">
                  <c:v>35730</c:v>
                </c:pt>
                <c:pt idx="2">
                  <c:v>54296</c:v>
                </c:pt>
                <c:pt idx="3">
                  <c:v>55949</c:v>
                </c:pt>
                <c:pt idx="4">
                  <c:v>126773</c:v>
                </c:pt>
              </c:numCache>
            </c:numRef>
          </c:val>
          <c:extLst xmlns:c16r2="http://schemas.microsoft.com/office/drawing/2015/06/chart">
            <c:ext xmlns:c16="http://schemas.microsoft.com/office/drawing/2014/chart" uri="{C3380CC4-5D6E-409C-BE32-E72D297353CC}">
              <c16:uniqueId val="{00000000-F384-4C54-AAFC-50386107E628}"/>
            </c:ext>
          </c:extLst>
        </c:ser>
        <c:dLbls>
          <c:showLegendKey val="0"/>
          <c:showVal val="0"/>
          <c:showCatName val="0"/>
          <c:showSerName val="0"/>
          <c:showPercent val="0"/>
          <c:showBubbleSize val="0"/>
        </c:dLbls>
        <c:gapWidth val="180"/>
        <c:overlap val="-90"/>
        <c:axId val="184123776"/>
        <c:axId val="184126080"/>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58539</c:v>
                </c:pt>
                <c:pt idx="1">
                  <c:v>37685</c:v>
                </c:pt>
                <c:pt idx="2">
                  <c:v>2390</c:v>
                </c:pt>
                <c:pt idx="3">
                  <c:v>32739</c:v>
                </c:pt>
                <c:pt idx="4">
                  <c:v>34140</c:v>
                </c:pt>
              </c:numCache>
            </c:numRef>
          </c:val>
          <c:smooth val="0"/>
          <c:extLst xmlns:c16r2="http://schemas.microsoft.com/office/drawing/2015/06/chart">
            <c:ext xmlns:c16="http://schemas.microsoft.com/office/drawing/2014/chart" uri="{C3380CC4-5D6E-409C-BE32-E72D297353CC}">
              <c16:uniqueId val="{00000001-F384-4C54-AAFC-50386107E628}"/>
            </c:ext>
          </c:extLst>
        </c:ser>
        <c:dLbls>
          <c:showLegendKey val="0"/>
          <c:showVal val="0"/>
          <c:showCatName val="0"/>
          <c:showSerName val="0"/>
          <c:showPercent val="0"/>
          <c:showBubbleSize val="0"/>
        </c:dLbls>
        <c:marker val="1"/>
        <c:smooth val="0"/>
        <c:axId val="184123776"/>
        <c:axId val="184126080"/>
      </c:lineChart>
      <c:catAx>
        <c:axId val="184123776"/>
        <c:scaling>
          <c:orientation val="minMax"/>
        </c:scaling>
        <c:delete val="0"/>
        <c:axPos val="b"/>
        <c:numFmt formatCode="ge" sourceLinked="1"/>
        <c:majorTickMark val="none"/>
        <c:minorTickMark val="none"/>
        <c:tickLblPos val="none"/>
        <c:crossAx val="184126080"/>
        <c:crosses val="autoZero"/>
        <c:auto val="0"/>
        <c:lblAlgn val="ctr"/>
        <c:lblOffset val="100"/>
        <c:noMultiLvlLbl val="1"/>
      </c:catAx>
      <c:valAx>
        <c:axId val="18412608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4123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49.5</c:v>
                </c:pt>
                <c:pt idx="1">
                  <c:v>72.7</c:v>
                </c:pt>
                <c:pt idx="2">
                  <c:v>79.5</c:v>
                </c:pt>
                <c:pt idx="3">
                  <c:v>59.9</c:v>
                </c:pt>
                <c:pt idx="4">
                  <c:v>71.7</c:v>
                </c:pt>
              </c:numCache>
            </c:numRef>
          </c:val>
          <c:extLst xmlns:c16r2="http://schemas.microsoft.com/office/drawing/2015/06/chart">
            <c:ext xmlns:c16="http://schemas.microsoft.com/office/drawing/2014/chart" uri="{C3380CC4-5D6E-409C-BE32-E72D297353CC}">
              <c16:uniqueId val="{00000000-0501-43D1-ADE8-99F1CF8DDB01}"/>
            </c:ext>
          </c:extLst>
        </c:ser>
        <c:dLbls>
          <c:showLegendKey val="0"/>
          <c:showVal val="0"/>
          <c:showCatName val="0"/>
          <c:showSerName val="0"/>
          <c:showPercent val="0"/>
          <c:showBubbleSize val="0"/>
        </c:dLbls>
        <c:gapWidth val="180"/>
        <c:overlap val="-90"/>
        <c:axId val="184452224"/>
        <c:axId val="18445414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xmlns:c16r2="http://schemas.microsoft.com/office/drawing/2015/06/chart">
            <c:ext xmlns:c16="http://schemas.microsoft.com/office/drawing/2014/chart" uri="{C3380CC4-5D6E-409C-BE32-E72D297353CC}">
              <c16:uniqueId val="{00000001-0501-43D1-ADE8-99F1CF8DDB01}"/>
            </c:ext>
          </c:extLst>
        </c:ser>
        <c:dLbls>
          <c:showLegendKey val="0"/>
          <c:showVal val="0"/>
          <c:showCatName val="0"/>
          <c:showSerName val="0"/>
          <c:showPercent val="0"/>
          <c:showBubbleSize val="0"/>
        </c:dLbls>
        <c:marker val="1"/>
        <c:smooth val="0"/>
        <c:axId val="184452224"/>
        <c:axId val="184454144"/>
      </c:lineChart>
      <c:catAx>
        <c:axId val="184452224"/>
        <c:scaling>
          <c:orientation val="minMax"/>
        </c:scaling>
        <c:delete val="0"/>
        <c:axPos val="b"/>
        <c:numFmt formatCode="ge" sourceLinked="1"/>
        <c:majorTickMark val="none"/>
        <c:minorTickMark val="none"/>
        <c:tickLblPos val="none"/>
        <c:crossAx val="184454144"/>
        <c:crosses val="autoZero"/>
        <c:auto val="0"/>
        <c:lblAlgn val="ctr"/>
        <c:lblOffset val="100"/>
        <c:noMultiLvlLbl val="1"/>
      </c:catAx>
      <c:valAx>
        <c:axId val="184454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4452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0</c:v>
                </c:pt>
                <c:pt idx="1">
                  <c:v>0</c:v>
                </c:pt>
                <c:pt idx="2">
                  <c:v>3.6</c:v>
                </c:pt>
                <c:pt idx="3">
                  <c:v>0</c:v>
                </c:pt>
                <c:pt idx="4">
                  <c:v>0</c:v>
                </c:pt>
              </c:numCache>
            </c:numRef>
          </c:val>
          <c:extLst xmlns:c16r2="http://schemas.microsoft.com/office/drawing/2015/06/chart">
            <c:ext xmlns:c16="http://schemas.microsoft.com/office/drawing/2014/chart" uri="{C3380CC4-5D6E-409C-BE32-E72D297353CC}">
              <c16:uniqueId val="{00000000-A110-4211-BCFC-1A0E5C1C9033}"/>
            </c:ext>
          </c:extLst>
        </c:ser>
        <c:dLbls>
          <c:showLegendKey val="0"/>
          <c:showVal val="0"/>
          <c:showCatName val="0"/>
          <c:showSerName val="0"/>
          <c:showPercent val="0"/>
          <c:showBubbleSize val="0"/>
        </c:dLbls>
        <c:gapWidth val="180"/>
        <c:overlap val="-90"/>
        <c:axId val="184607488"/>
        <c:axId val="190674816"/>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xmlns:c16r2="http://schemas.microsoft.com/office/drawing/2015/06/chart">
            <c:ext xmlns:c16="http://schemas.microsoft.com/office/drawing/2014/chart" uri="{C3380CC4-5D6E-409C-BE32-E72D297353CC}">
              <c16:uniqueId val="{00000001-A110-4211-BCFC-1A0E5C1C9033}"/>
            </c:ext>
          </c:extLst>
        </c:ser>
        <c:dLbls>
          <c:showLegendKey val="0"/>
          <c:showVal val="0"/>
          <c:showCatName val="0"/>
          <c:showSerName val="0"/>
          <c:showPercent val="0"/>
          <c:showBubbleSize val="0"/>
        </c:dLbls>
        <c:marker val="1"/>
        <c:smooth val="0"/>
        <c:axId val="184607488"/>
        <c:axId val="190674816"/>
      </c:lineChart>
      <c:catAx>
        <c:axId val="184607488"/>
        <c:scaling>
          <c:orientation val="minMax"/>
        </c:scaling>
        <c:delete val="0"/>
        <c:axPos val="b"/>
        <c:numFmt formatCode="ge" sourceLinked="1"/>
        <c:majorTickMark val="none"/>
        <c:minorTickMark val="none"/>
        <c:tickLblPos val="none"/>
        <c:crossAx val="190674816"/>
        <c:crosses val="autoZero"/>
        <c:auto val="0"/>
        <c:lblAlgn val="ctr"/>
        <c:lblOffset val="100"/>
        <c:noMultiLvlLbl val="1"/>
      </c:catAx>
      <c:valAx>
        <c:axId val="19067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460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1783.5</c:v>
                </c:pt>
                <c:pt idx="1">
                  <c:v>1058.5999999999999</c:v>
                </c:pt>
                <c:pt idx="2">
                  <c:v>1155.3</c:v>
                </c:pt>
                <c:pt idx="3">
                  <c:v>1532.8</c:v>
                </c:pt>
                <c:pt idx="4">
                  <c:v>867.9</c:v>
                </c:pt>
              </c:numCache>
            </c:numRef>
          </c:val>
          <c:extLst xmlns:c16r2="http://schemas.microsoft.com/office/drawing/2015/06/chart">
            <c:ext xmlns:c16="http://schemas.microsoft.com/office/drawing/2014/chart" uri="{C3380CC4-5D6E-409C-BE32-E72D297353CC}">
              <c16:uniqueId val="{00000000-4E25-47FB-AC72-903AC0E241D2}"/>
            </c:ext>
          </c:extLst>
        </c:ser>
        <c:dLbls>
          <c:showLegendKey val="0"/>
          <c:showVal val="0"/>
          <c:showCatName val="0"/>
          <c:showSerName val="0"/>
          <c:showPercent val="0"/>
          <c:showBubbleSize val="0"/>
        </c:dLbls>
        <c:gapWidth val="180"/>
        <c:overlap val="-90"/>
        <c:axId val="190894080"/>
        <c:axId val="19095590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xmlns:c16r2="http://schemas.microsoft.com/office/drawing/2015/06/chart">
            <c:ext xmlns:c16="http://schemas.microsoft.com/office/drawing/2014/chart" uri="{C3380CC4-5D6E-409C-BE32-E72D297353CC}">
              <c16:uniqueId val="{00000001-4E25-47FB-AC72-903AC0E241D2}"/>
            </c:ext>
          </c:extLst>
        </c:ser>
        <c:dLbls>
          <c:showLegendKey val="0"/>
          <c:showVal val="0"/>
          <c:showCatName val="0"/>
          <c:showSerName val="0"/>
          <c:showPercent val="0"/>
          <c:showBubbleSize val="0"/>
        </c:dLbls>
        <c:marker val="1"/>
        <c:smooth val="0"/>
        <c:axId val="190894080"/>
        <c:axId val="190955904"/>
      </c:lineChart>
      <c:catAx>
        <c:axId val="190894080"/>
        <c:scaling>
          <c:orientation val="minMax"/>
        </c:scaling>
        <c:delete val="0"/>
        <c:axPos val="b"/>
        <c:numFmt formatCode="ge" sourceLinked="1"/>
        <c:majorTickMark val="none"/>
        <c:minorTickMark val="none"/>
        <c:tickLblPos val="none"/>
        <c:crossAx val="190955904"/>
        <c:crosses val="autoZero"/>
        <c:auto val="0"/>
        <c:lblAlgn val="ctr"/>
        <c:lblOffset val="100"/>
        <c:noMultiLvlLbl val="1"/>
      </c:catAx>
      <c:valAx>
        <c:axId val="190955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0894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F6-4B9D-BC8E-94435FF59052}"/>
            </c:ext>
          </c:extLst>
        </c:ser>
        <c:dLbls>
          <c:showLegendKey val="0"/>
          <c:showVal val="0"/>
          <c:showCatName val="0"/>
          <c:showSerName val="0"/>
          <c:showPercent val="0"/>
          <c:showBubbleSize val="0"/>
        </c:dLbls>
        <c:gapWidth val="180"/>
        <c:overlap val="-90"/>
        <c:axId val="190977536"/>
        <c:axId val="191012864"/>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F6-4B9D-BC8E-94435FF59052}"/>
            </c:ext>
          </c:extLst>
        </c:ser>
        <c:dLbls>
          <c:showLegendKey val="0"/>
          <c:showVal val="0"/>
          <c:showCatName val="0"/>
          <c:showSerName val="0"/>
          <c:showPercent val="0"/>
          <c:showBubbleSize val="0"/>
        </c:dLbls>
        <c:marker val="1"/>
        <c:smooth val="0"/>
        <c:axId val="190977536"/>
        <c:axId val="191012864"/>
      </c:lineChart>
      <c:catAx>
        <c:axId val="190977536"/>
        <c:scaling>
          <c:orientation val="minMax"/>
        </c:scaling>
        <c:delete val="0"/>
        <c:axPos val="b"/>
        <c:numFmt formatCode="ge" sourceLinked="1"/>
        <c:majorTickMark val="none"/>
        <c:minorTickMark val="none"/>
        <c:tickLblPos val="none"/>
        <c:crossAx val="191012864"/>
        <c:crosses val="autoZero"/>
        <c:auto val="0"/>
        <c:lblAlgn val="ctr"/>
        <c:lblOffset val="100"/>
        <c:noMultiLvlLbl val="1"/>
      </c:catAx>
      <c:valAx>
        <c:axId val="191012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9097753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13" Type="http://schemas.openxmlformats.org/officeDocument/2006/relationships/chart" Target="../charts/chart13.xml" />
  <Relationship Id="rId18" Type="http://schemas.openxmlformats.org/officeDocument/2006/relationships/chart" Target="../charts/chart18.xml" />
  <Relationship Id="rId26" Type="http://schemas.openxmlformats.org/officeDocument/2006/relationships/chart" Target="../charts/chart26.xml" />
  <Relationship Id="rId39" Type="http://schemas.openxmlformats.org/officeDocument/2006/relationships/image" Target="../media/image9.emf" />
  <Relationship Id="rId3" Type="http://schemas.openxmlformats.org/officeDocument/2006/relationships/chart" Target="../charts/chart3.xml" />
  <Relationship Id="rId21" Type="http://schemas.openxmlformats.org/officeDocument/2006/relationships/chart" Target="../charts/chart21.xml" />
  <Relationship Id="rId34" Type="http://schemas.openxmlformats.org/officeDocument/2006/relationships/image" Target="../media/image4.emf" />
  <Relationship Id="rId42" Type="http://schemas.openxmlformats.org/officeDocument/2006/relationships/image" Target="../media/image12.emf" />
  <Relationship Id="rId47" Type="http://schemas.openxmlformats.org/officeDocument/2006/relationships/image" Target="../media/image17.emf" />
  <Relationship Id="rId7" Type="http://schemas.openxmlformats.org/officeDocument/2006/relationships/chart" Target="../charts/chart7.xml" />
  <Relationship Id="rId12" Type="http://schemas.openxmlformats.org/officeDocument/2006/relationships/chart" Target="../charts/chart12.xml" />
  <Relationship Id="rId17" Type="http://schemas.openxmlformats.org/officeDocument/2006/relationships/chart" Target="../charts/chart17.xml" />
  <Relationship Id="rId25" Type="http://schemas.openxmlformats.org/officeDocument/2006/relationships/chart" Target="../charts/chart25.xml" />
  <Relationship Id="rId33" Type="http://schemas.openxmlformats.org/officeDocument/2006/relationships/image" Target="../media/image3.emf" />
  <Relationship Id="rId38" Type="http://schemas.openxmlformats.org/officeDocument/2006/relationships/image" Target="../media/image8.emf" />
  <Relationship Id="rId46" Type="http://schemas.openxmlformats.org/officeDocument/2006/relationships/image" Target="../media/image16.emf" />
  <Relationship Id="rId2" Type="http://schemas.openxmlformats.org/officeDocument/2006/relationships/chart" Target="../charts/chart2.xml" />
  <Relationship Id="rId16" Type="http://schemas.openxmlformats.org/officeDocument/2006/relationships/chart" Target="../charts/chart16.xml" />
  <Relationship Id="rId20" Type="http://schemas.openxmlformats.org/officeDocument/2006/relationships/chart" Target="../charts/chart20.xml" />
  <Relationship Id="rId29" Type="http://schemas.openxmlformats.org/officeDocument/2006/relationships/chart" Target="../charts/chart29.xml" />
  <Relationship Id="rId41" Type="http://schemas.openxmlformats.org/officeDocument/2006/relationships/image" Target="../media/image11.emf"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24" Type="http://schemas.openxmlformats.org/officeDocument/2006/relationships/chart" Target="../charts/chart24.xml" />
  <Relationship Id="rId32" Type="http://schemas.openxmlformats.org/officeDocument/2006/relationships/image" Target="../media/image2.emf" />
  <Relationship Id="rId37" Type="http://schemas.openxmlformats.org/officeDocument/2006/relationships/image" Target="../media/image7.emf" />
  <Relationship Id="rId40" Type="http://schemas.openxmlformats.org/officeDocument/2006/relationships/image" Target="../media/image10.emf" />
  <Relationship Id="rId45" Type="http://schemas.openxmlformats.org/officeDocument/2006/relationships/image" Target="../media/image15.emf" />
  <Relationship Id="rId5" Type="http://schemas.openxmlformats.org/officeDocument/2006/relationships/chart" Target="../charts/chart5.xml" />
  <Relationship Id="rId15" Type="http://schemas.openxmlformats.org/officeDocument/2006/relationships/chart" Target="../charts/chart15.xml" />
  <Relationship Id="rId23" Type="http://schemas.openxmlformats.org/officeDocument/2006/relationships/chart" Target="../charts/chart23.xml" />
  <Relationship Id="rId28" Type="http://schemas.openxmlformats.org/officeDocument/2006/relationships/chart" Target="../charts/chart28.xml" />
  <Relationship Id="rId36" Type="http://schemas.openxmlformats.org/officeDocument/2006/relationships/image" Target="../media/image6.emf" />
  <Relationship Id="rId10" Type="http://schemas.openxmlformats.org/officeDocument/2006/relationships/chart" Target="../charts/chart10.xml" />
  <Relationship Id="rId19" Type="http://schemas.openxmlformats.org/officeDocument/2006/relationships/chart" Target="../charts/chart19.xml" />
  <Relationship Id="rId31" Type="http://schemas.openxmlformats.org/officeDocument/2006/relationships/image" Target="../media/image1.emf" />
  <Relationship Id="rId44" Type="http://schemas.openxmlformats.org/officeDocument/2006/relationships/image" Target="../media/image14.emf" />
  <Relationship Id="rId4" Type="http://schemas.openxmlformats.org/officeDocument/2006/relationships/chart" Target="../charts/chart4.xml" />
  <Relationship Id="rId9" Type="http://schemas.openxmlformats.org/officeDocument/2006/relationships/chart" Target="../charts/chart9.xml" />
  <Relationship Id="rId14" Type="http://schemas.openxmlformats.org/officeDocument/2006/relationships/chart" Target="../charts/chart14.xml" />
  <Relationship Id="rId22" Type="http://schemas.openxmlformats.org/officeDocument/2006/relationships/chart" Target="../charts/chart22.xml" />
  <Relationship Id="rId27" Type="http://schemas.openxmlformats.org/officeDocument/2006/relationships/chart" Target="../charts/chart27.xml" />
  <Relationship Id="rId30" Type="http://schemas.openxmlformats.org/officeDocument/2006/relationships/chart" Target="../charts/chart30.xml" />
  <Relationship Id="rId35" Type="http://schemas.openxmlformats.org/officeDocument/2006/relationships/image" Target="../media/image5.emf" />
  <Relationship Id="rId43" Type="http://schemas.openxmlformats.org/officeDocument/2006/relationships/image" Target="../media/image13.emf" />
  <Relationship Id="rId48" Type="http://schemas.openxmlformats.org/officeDocument/2006/relationships/image" Target="../media/image18.emf" />
</Relationships>
</file>

<file path=xl/drawings/_rels/vmlDrawing1.vml.rels>&#65279;<?xml version="1.0" encoding="utf-8" standalone="yes"?>
<Relationships xmlns="http://schemas.openxmlformats.org/package/2006/relationships">
  <Relationship Id="rId8" Type="http://schemas.openxmlformats.org/officeDocument/2006/relationships/image" Target="../media/image26.emf" />
  <Relationship Id="rId13" Type="http://schemas.openxmlformats.org/officeDocument/2006/relationships/image" Target="../media/image31.emf" />
  <Relationship Id="rId18" Type="http://schemas.openxmlformats.org/officeDocument/2006/relationships/image" Target="../media/image36.emf" />
  <Relationship Id="rId3" Type="http://schemas.openxmlformats.org/officeDocument/2006/relationships/image" Target="../media/image21.emf" />
  <Relationship Id="rId7" Type="http://schemas.openxmlformats.org/officeDocument/2006/relationships/image" Target="../media/image25.emf" />
  <Relationship Id="rId12" Type="http://schemas.openxmlformats.org/officeDocument/2006/relationships/image" Target="../media/image30.emf" />
  <Relationship Id="rId17" Type="http://schemas.openxmlformats.org/officeDocument/2006/relationships/image" Target="../media/image35.emf" />
  <Relationship Id="rId2" Type="http://schemas.openxmlformats.org/officeDocument/2006/relationships/image" Target="../media/image20.emf" />
  <Relationship Id="rId16" Type="http://schemas.openxmlformats.org/officeDocument/2006/relationships/image" Target="../media/image34.emf" />
  <Relationship Id="rId1" Type="http://schemas.openxmlformats.org/officeDocument/2006/relationships/image" Target="../media/image19.emf" />
  <Relationship Id="rId6" Type="http://schemas.openxmlformats.org/officeDocument/2006/relationships/image" Target="../media/image24.emf" />
  <Relationship Id="rId11" Type="http://schemas.openxmlformats.org/officeDocument/2006/relationships/image" Target="../media/image29.emf" />
  <Relationship Id="rId5" Type="http://schemas.openxmlformats.org/officeDocument/2006/relationships/image" Target="../media/image23.emf" />
  <Relationship Id="rId15" Type="http://schemas.openxmlformats.org/officeDocument/2006/relationships/image" Target="../media/image33.emf" />
  <Relationship Id="rId10" Type="http://schemas.openxmlformats.org/officeDocument/2006/relationships/image" Target="../media/image28.emf" />
  <Relationship Id="rId4" Type="http://schemas.openxmlformats.org/officeDocument/2006/relationships/image" Target="../media/image22.emf" />
  <Relationship Id="rId9" Type="http://schemas.openxmlformats.org/officeDocument/2006/relationships/image" Target="../media/image27.emf" />
  <Relationship Id="rId14" Type="http://schemas.openxmlformats.org/officeDocument/2006/relationships/image" Target="../media/image32.emf" />
</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04000000}"/>
            </a:ext>
          </a:extLst>
        </xdr:cNvPr>
        <xdr:cNvGrpSpPr/>
      </xdr:nvGrpSpPr>
      <xdr:grpSpPr>
        <a:xfrm>
          <a:off x="494872" y="7268494"/>
          <a:ext cx="5688086" cy="2923935"/>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06000000}"/>
            </a:ext>
          </a:extLst>
        </xdr:cNvPr>
        <xdr:cNvGrpSpPr/>
      </xdr:nvGrpSpPr>
      <xdr:grpSpPr>
        <a:xfrm>
          <a:off x="6454801" y="7268494"/>
          <a:ext cx="5681284" cy="2923935"/>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08000000}"/>
            </a:ext>
          </a:extLst>
        </xdr:cNvPr>
        <xdr:cNvGrpSpPr/>
      </xdr:nvGrpSpPr>
      <xdr:grpSpPr>
        <a:xfrm>
          <a:off x="12407926" y="7268494"/>
          <a:ext cx="5688087" cy="2923935"/>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0A000000}"/>
            </a:ext>
          </a:extLst>
        </xdr:cNvPr>
        <xdr:cNvGrpSpPr/>
      </xdr:nvGrpSpPr>
      <xdr:grpSpPr>
        <a:xfrm>
          <a:off x="18371937" y="7268494"/>
          <a:ext cx="5690808" cy="2923935"/>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0C000000}"/>
            </a:ext>
          </a:extLst>
        </xdr:cNvPr>
        <xdr:cNvGrpSpPr/>
      </xdr:nvGrpSpPr>
      <xdr:grpSpPr>
        <a:xfrm>
          <a:off x="24352276" y="7268494"/>
          <a:ext cx="5697611" cy="2923935"/>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（最大出力合計555kW）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（最大出力合計555kW）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1D000000}"/>
            </a:ext>
          </a:extLst>
        </xdr:cNvPr>
        <xdr:cNvGrpSpPr/>
      </xdr:nvGrpSpPr>
      <xdr:grpSpPr>
        <a:xfrm>
          <a:off x="622373" y="12068608"/>
          <a:ext cx="5686265" cy="2850332"/>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1F000000}"/>
            </a:ext>
          </a:extLst>
        </xdr:cNvPr>
        <xdr:cNvGrpSpPr/>
      </xdr:nvGrpSpPr>
      <xdr:grpSpPr>
        <a:xfrm>
          <a:off x="622373" y="15068984"/>
          <a:ext cx="5686265" cy="2834096"/>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21000000}"/>
            </a:ext>
          </a:extLst>
        </xdr:cNvPr>
        <xdr:cNvGrpSpPr/>
      </xdr:nvGrpSpPr>
      <xdr:grpSpPr>
        <a:xfrm>
          <a:off x="622373" y="18070440"/>
          <a:ext cx="5686265" cy="2834097"/>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23000000}"/>
            </a:ext>
          </a:extLst>
        </xdr:cNvPr>
        <xdr:cNvGrpSpPr/>
      </xdr:nvGrpSpPr>
      <xdr:grpSpPr>
        <a:xfrm>
          <a:off x="622373" y="21054580"/>
          <a:ext cx="5686265" cy="2834098"/>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25000000}"/>
            </a:ext>
          </a:extLst>
        </xdr:cNvPr>
        <xdr:cNvGrpSpPr/>
      </xdr:nvGrpSpPr>
      <xdr:grpSpPr>
        <a:xfrm>
          <a:off x="622373" y="24009496"/>
          <a:ext cx="5686265" cy="2834096"/>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 xmlns:a16="http://schemas.microsoft.com/office/drawing/2014/main" id="{00000000-0008-0000-0000-000027000000}"/>
            </a:ext>
          </a:extLst>
        </xdr:cNvPr>
        <xdr:cNvGrpSpPr/>
      </xdr:nvGrpSpPr>
      <xdr:grpSpPr>
        <a:xfrm>
          <a:off x="6997329" y="12068608"/>
          <a:ext cx="5182453" cy="2850332"/>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 xmlns:a16="http://schemas.microsoft.com/office/drawing/2014/main" id="{00000000-0008-0000-0000-000029000000}"/>
            </a:ext>
          </a:extLst>
        </xdr:cNvPr>
        <xdr:cNvGrpSpPr/>
      </xdr:nvGrpSpPr>
      <xdr:grpSpPr>
        <a:xfrm>
          <a:off x="6997329" y="15068984"/>
          <a:ext cx="5182453" cy="2834096"/>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 xmlns:a16="http://schemas.microsoft.com/office/drawing/2014/main" id="{00000000-0008-0000-0000-00002B000000}"/>
            </a:ext>
          </a:extLst>
        </xdr:cNvPr>
        <xdr:cNvGrpSpPr/>
      </xdr:nvGrpSpPr>
      <xdr:grpSpPr>
        <a:xfrm>
          <a:off x="6997329" y="18070440"/>
          <a:ext cx="5182453" cy="2834097"/>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 xmlns:a16="http://schemas.microsoft.com/office/drawing/2014/main" id="{00000000-0008-0000-0000-00002D000000}"/>
            </a:ext>
          </a:extLst>
        </xdr:cNvPr>
        <xdr:cNvGrpSpPr/>
      </xdr:nvGrpSpPr>
      <xdr:grpSpPr>
        <a:xfrm>
          <a:off x="6997329" y="21054580"/>
          <a:ext cx="5182453" cy="2834098"/>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 xmlns:a16="http://schemas.microsoft.com/office/drawing/2014/main" id="{00000000-0008-0000-0000-00002F000000}"/>
            </a:ext>
          </a:extLst>
        </xdr:cNvPr>
        <xdr:cNvGrpSpPr/>
      </xdr:nvGrpSpPr>
      <xdr:grpSpPr>
        <a:xfrm>
          <a:off x="6997329" y="24009496"/>
          <a:ext cx="5182453" cy="2834096"/>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 xmlns:a16="http://schemas.microsoft.com/office/drawing/2014/main" id="{00000000-0008-0000-0000-000031000000}"/>
            </a:ext>
          </a:extLst>
        </xdr:cNvPr>
        <xdr:cNvGrpSpPr/>
      </xdr:nvGrpSpPr>
      <xdr:grpSpPr>
        <a:xfrm>
          <a:off x="12873139" y="12068608"/>
          <a:ext cx="5191977" cy="2850332"/>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 xmlns:a16="http://schemas.microsoft.com/office/drawing/2014/main" id="{00000000-0008-0000-0000-000033000000}"/>
            </a:ext>
          </a:extLst>
        </xdr:cNvPr>
        <xdr:cNvGrpSpPr/>
      </xdr:nvGrpSpPr>
      <xdr:grpSpPr>
        <a:xfrm>
          <a:off x="12873139" y="15068984"/>
          <a:ext cx="5191977" cy="2834096"/>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 xmlns:a16="http://schemas.microsoft.com/office/drawing/2014/main" id="{00000000-0008-0000-0000-000035000000}"/>
            </a:ext>
          </a:extLst>
        </xdr:cNvPr>
        <xdr:cNvGrpSpPr/>
      </xdr:nvGrpSpPr>
      <xdr:grpSpPr>
        <a:xfrm>
          <a:off x="12873139" y="18070440"/>
          <a:ext cx="5191977" cy="2834097"/>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 xmlns:a16="http://schemas.microsoft.com/office/drawing/2014/main" id="{00000000-0008-0000-0000-000037000000}"/>
            </a:ext>
          </a:extLst>
        </xdr:cNvPr>
        <xdr:cNvGrpSpPr/>
      </xdr:nvGrpSpPr>
      <xdr:grpSpPr>
        <a:xfrm>
          <a:off x="12873139" y="21054580"/>
          <a:ext cx="5191977" cy="2834098"/>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 xmlns:a16="http://schemas.microsoft.com/office/drawing/2014/main" id="{00000000-0008-0000-0000-000039000000}"/>
            </a:ext>
          </a:extLst>
        </xdr:cNvPr>
        <xdr:cNvGrpSpPr/>
      </xdr:nvGrpSpPr>
      <xdr:grpSpPr>
        <a:xfrm>
          <a:off x="12873139" y="24009496"/>
          <a:ext cx="5191977" cy="2834096"/>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 xmlns:a16="http://schemas.microsoft.com/office/drawing/2014/main" id="{00000000-0008-0000-0000-00003B000000}"/>
            </a:ext>
          </a:extLst>
        </xdr:cNvPr>
        <xdr:cNvGrpSpPr/>
      </xdr:nvGrpSpPr>
      <xdr:grpSpPr>
        <a:xfrm>
          <a:off x="18727300" y="12068608"/>
          <a:ext cx="5191978" cy="2850332"/>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 xmlns:a16="http://schemas.microsoft.com/office/drawing/2014/main" id="{00000000-0008-0000-0000-00003D000000}"/>
            </a:ext>
          </a:extLst>
        </xdr:cNvPr>
        <xdr:cNvGrpSpPr/>
      </xdr:nvGrpSpPr>
      <xdr:grpSpPr>
        <a:xfrm>
          <a:off x="18727300" y="15068984"/>
          <a:ext cx="5191978" cy="2834096"/>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 xmlns:a16="http://schemas.microsoft.com/office/drawing/2014/main" id="{00000000-0008-0000-0000-00003F000000}"/>
            </a:ext>
          </a:extLst>
        </xdr:cNvPr>
        <xdr:cNvGrpSpPr/>
      </xdr:nvGrpSpPr>
      <xdr:grpSpPr>
        <a:xfrm>
          <a:off x="18727300" y="18070440"/>
          <a:ext cx="5191978" cy="2834097"/>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 xmlns:a16="http://schemas.microsoft.com/office/drawing/2014/main" id="{00000000-0008-0000-0000-000041000000}"/>
            </a:ext>
          </a:extLst>
        </xdr:cNvPr>
        <xdr:cNvGrpSpPr/>
      </xdr:nvGrpSpPr>
      <xdr:grpSpPr>
        <a:xfrm>
          <a:off x="18727300" y="21054580"/>
          <a:ext cx="5191978" cy="2834098"/>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 xmlns:a16="http://schemas.microsoft.com/office/drawing/2014/main" id="{00000000-0008-0000-0000-000043000000}"/>
            </a:ext>
          </a:extLst>
        </xdr:cNvPr>
        <xdr:cNvGrpSpPr/>
      </xdr:nvGrpSpPr>
      <xdr:grpSpPr>
        <a:xfrm>
          <a:off x="18727300" y="24009496"/>
          <a:ext cx="5191978" cy="2834096"/>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 xmlns:a16="http://schemas.microsoft.com/office/drawing/2014/main" id="{00000000-0008-0000-0000-000045000000}"/>
            </a:ext>
          </a:extLst>
        </xdr:cNvPr>
        <xdr:cNvGrpSpPr/>
      </xdr:nvGrpSpPr>
      <xdr:grpSpPr>
        <a:xfrm>
          <a:off x="24638983" y="12068608"/>
          <a:ext cx="5191977" cy="2850332"/>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 xmlns:a16="http://schemas.microsoft.com/office/drawing/2014/main" id="{00000000-0008-0000-0000-000047000000}"/>
            </a:ext>
          </a:extLst>
        </xdr:cNvPr>
        <xdr:cNvGrpSpPr/>
      </xdr:nvGrpSpPr>
      <xdr:grpSpPr>
        <a:xfrm>
          <a:off x="24638983" y="15068984"/>
          <a:ext cx="5191977" cy="2834096"/>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 xmlns:a16="http://schemas.microsoft.com/office/drawing/2014/main" id="{00000000-0008-0000-0000-000049000000}"/>
            </a:ext>
          </a:extLst>
        </xdr:cNvPr>
        <xdr:cNvGrpSpPr/>
      </xdr:nvGrpSpPr>
      <xdr:grpSpPr>
        <a:xfrm>
          <a:off x="24638983" y="18070440"/>
          <a:ext cx="5191977" cy="2834097"/>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 xmlns:a16="http://schemas.microsoft.com/office/drawing/2014/main" id="{00000000-0008-0000-0000-00004B000000}"/>
            </a:ext>
          </a:extLst>
        </xdr:cNvPr>
        <xdr:cNvGrpSpPr/>
      </xdr:nvGrpSpPr>
      <xdr:grpSpPr>
        <a:xfrm>
          <a:off x="24638983" y="21054580"/>
          <a:ext cx="5191977" cy="2834098"/>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 xmlns:a16="http://schemas.microsoft.com/office/drawing/2014/main" id="{00000000-0008-0000-0000-00004D000000}"/>
            </a:ext>
          </a:extLst>
        </xdr:cNvPr>
        <xdr:cNvGrpSpPr/>
      </xdr:nvGrpSpPr>
      <xdr:grpSpPr>
        <a:xfrm>
          <a:off x="24638983" y="24009496"/>
          <a:ext cx="5191977" cy="2834096"/>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 xmlns:a16="http://schemas.microsoft.com/office/drawing/2014/main" id="{00000000-0008-0000-0000-00004F000000}"/>
                </a:ext>
              </a:extLst>
            </xdr:cNvPr>
            <xdr:cNvPicPr preferRelativeResize="0">
              <a:picLocks noChangeArrowheads="1"/>
              <a:extLst>
                <a:ext uri="{84589F7E-364E-4C9E-8A38-B11213B215E9}">
                  <a14:cameraTool cellRange="データ!$AX$10:$BC$12" spid="_x0000_s160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 xmlns:a16="http://schemas.microsoft.com/office/drawing/2014/main" id="{00000000-0008-0000-0000-000050000000}"/>
                </a:ext>
              </a:extLst>
            </xdr:cNvPr>
            <xdr:cNvPicPr preferRelativeResize="0">
              <a:picLocks noChangeArrowheads="1"/>
              <a:extLst>
                <a:ext uri="{84589F7E-364E-4C9E-8A38-B11213B215E9}">
                  <a14:cameraTool cellRange="データ!$BI$10:$BN$12" spid="_x0000_s160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 xmlns:a16="http://schemas.microsoft.com/office/drawing/2014/main" id="{00000000-0008-0000-0000-000051000000}"/>
                </a:ext>
              </a:extLst>
            </xdr:cNvPr>
            <xdr:cNvPicPr preferRelativeResize="0">
              <a:picLocks noChangeArrowheads="1"/>
              <a:extLst>
                <a:ext uri="{84589F7E-364E-4C9E-8A38-B11213B215E9}">
                  <a14:cameraTool cellRange="データ!$BT$10:$BY$12" spid="_x0000_s160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 xmlns:a16="http://schemas.microsoft.com/office/drawing/2014/main" id="{00000000-0008-0000-0000-000052000000}"/>
                </a:ext>
              </a:extLst>
            </xdr:cNvPr>
            <xdr:cNvPicPr preferRelativeResize="0">
              <a:picLocks noChangeArrowheads="1"/>
              <a:extLst>
                <a:ext uri="{84589F7E-364E-4C9E-8A38-B11213B215E9}">
                  <a14:cameraTool cellRange="データ!$CE$10:$CJ$12" spid="_x0000_s160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 xmlns:a16="http://schemas.microsoft.com/office/drawing/2014/main" id="{00000000-0008-0000-0000-000053000000}"/>
                </a:ext>
              </a:extLst>
            </xdr:cNvPr>
            <xdr:cNvPicPr preferRelativeResize="0">
              <a:picLocks noChangeArrowheads="1"/>
              <a:extLst>
                <a:ext uri="{84589F7E-364E-4C9E-8A38-B11213B215E9}">
                  <a14:cameraTool cellRange="データ!$CO$10:$CT$12" spid="_x0000_s160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 xmlns:a16="http://schemas.microsoft.com/office/drawing/2014/main" id="{00000000-0008-0000-0000-000054000000}"/>
                </a:ext>
              </a:extLst>
            </xdr:cNvPr>
            <xdr:cNvPicPr preferRelativeResize="0">
              <a:picLocks noChangeArrowheads="1"/>
              <a:extLst>
                <a:ext uri="{84589F7E-364E-4C9E-8A38-B11213B215E9}">
                  <a14:cameraTool cellRange="データ!$CZ$10:$DE$12" spid="_x0000_s160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 xmlns:a16="http://schemas.microsoft.com/office/drawing/2014/main" id="{00000000-0008-0000-0000-000055000000}"/>
                </a:ext>
              </a:extLst>
            </xdr:cNvPr>
            <xdr:cNvPicPr preferRelativeResize="0">
              <a:picLocks noChangeArrowheads="1"/>
              <a:extLst>
                <a:ext uri="{84589F7E-364E-4C9E-8A38-B11213B215E9}">
                  <a14:cameraTool cellRange="データ!DJ10:DO12" spid="_x0000_s160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 xmlns:a16="http://schemas.microsoft.com/office/drawing/2014/main" id="{00000000-0008-0000-0000-000056000000}"/>
                </a:ext>
              </a:extLst>
            </xdr:cNvPr>
            <xdr:cNvPicPr preferRelativeResize="0">
              <a:picLocks noChangeArrowheads="1"/>
              <a:extLst>
                <a:ext uri="{84589F7E-364E-4C9E-8A38-B11213B215E9}">
                  <a14:cameraTool cellRange="データ!DT10:DY12" spid="_x0000_s160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 xmlns:a16="http://schemas.microsoft.com/office/drawing/2014/main" id="{00000000-0008-0000-0000-000057000000}"/>
                </a:ext>
              </a:extLst>
            </xdr:cNvPr>
            <xdr:cNvPicPr preferRelativeResize="0">
              <a:picLocks noChangeArrowheads="1"/>
              <a:extLst>
                <a:ext uri="{84589F7E-364E-4C9E-8A38-B11213B215E9}">
                  <a14:cameraTool cellRange="データ!ED10:EI12" spid="_x0000_s160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 xmlns:a16="http://schemas.microsoft.com/office/drawing/2014/main" id="{00000000-0008-0000-0000-000058000000}"/>
                </a:ext>
              </a:extLst>
            </xdr:cNvPr>
            <xdr:cNvPicPr preferRelativeResize="0">
              <a:picLocks noChangeArrowheads="1"/>
              <a:extLst>
                <a:ext uri="{84589F7E-364E-4C9E-8A38-B11213B215E9}">
                  <a14:cameraTool cellRange="データ!EN10:ES12" spid="_x0000_s161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 xmlns:a16="http://schemas.microsoft.com/office/drawing/2014/main" id="{00000000-0008-0000-0000-000059000000}"/>
                </a:ext>
              </a:extLst>
            </xdr:cNvPr>
            <xdr:cNvPicPr preferRelativeResize="0">
              <a:picLocks noChangeArrowheads="1"/>
              <a:extLst>
                <a:ext uri="{84589F7E-364E-4C9E-8A38-B11213B215E9}">
                  <a14:cameraTool cellRange="データ!EY10:FD12" spid="_x0000_s161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 xmlns:a16="http://schemas.microsoft.com/office/drawing/2014/main" id="{00000000-0008-0000-0000-00005A000000}"/>
                </a:ext>
              </a:extLst>
            </xdr:cNvPr>
            <xdr:cNvPicPr preferRelativeResize="0">
              <a:picLocks noChangeArrowheads="1"/>
              <a:extLst>
                <a:ext uri="{84589F7E-364E-4C9E-8A38-B11213B215E9}">
                  <a14:cameraTool cellRange="データ!FI10:FN12" spid="_x0000_s1612"/>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 xmlns:a16="http://schemas.microsoft.com/office/drawing/2014/main" id="{00000000-0008-0000-0000-00005B000000}"/>
                </a:ext>
              </a:extLst>
            </xdr:cNvPr>
            <xdr:cNvPicPr preferRelativeResize="0">
              <a:picLocks noChangeArrowheads="1"/>
              <a:extLst>
                <a:ext uri="{84589F7E-364E-4C9E-8A38-B11213B215E9}">
                  <a14:cameraTool cellRange="データ!FS10:FX12" spid="_x0000_s1613"/>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 xmlns:a16="http://schemas.microsoft.com/office/drawing/2014/main" id="{00000000-0008-0000-0000-00005C000000}"/>
                </a:ext>
              </a:extLst>
            </xdr:cNvPr>
            <xdr:cNvPicPr preferRelativeResize="0">
              <a:picLocks noChangeArrowheads="1"/>
              <a:extLst>
                <a:ext uri="{84589F7E-364E-4C9E-8A38-B11213B215E9}">
                  <a14:cameraTool cellRange="データ!GC10:GH12" spid="_x0000_s1614"/>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 xmlns:a16="http://schemas.microsoft.com/office/drawing/2014/main" id="{00000000-0008-0000-0000-00005D000000}"/>
                </a:ext>
              </a:extLst>
            </xdr:cNvPr>
            <xdr:cNvPicPr preferRelativeResize="0">
              <a:picLocks noChangeArrowheads="1"/>
              <a:extLst>
                <a:ext uri="{84589F7E-364E-4C9E-8A38-B11213B215E9}">
                  <a14:cameraTool cellRange="データ!GM10:GR12" spid="_x0000_s1615"/>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 xmlns:a16="http://schemas.microsoft.com/office/drawing/2014/main" id="{00000000-0008-0000-0000-00005E000000}"/>
                </a:ext>
              </a:extLst>
            </xdr:cNvPr>
            <xdr:cNvPicPr preferRelativeResize="0">
              <a:picLocks noChangeArrowheads="1"/>
              <a:extLst>
                <a:ext uri="{84589F7E-364E-4C9E-8A38-B11213B215E9}">
                  <a14:cameraTool cellRange="データ!GX10:HC12" spid="_x0000_s1616"/>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 xmlns:a16="http://schemas.microsoft.com/office/drawing/2014/main" id="{00000000-0008-0000-0000-00005F000000}"/>
                </a:ext>
              </a:extLst>
            </xdr:cNvPr>
            <xdr:cNvPicPr preferRelativeResize="0">
              <a:picLocks noChangeArrowheads="1"/>
              <a:extLst>
                <a:ext uri="{84589F7E-364E-4C9E-8A38-B11213B215E9}">
                  <a14:cameraTool cellRange="データ!HH10:HM12" spid="_x0000_s1617"/>
                </a:ext>
              </a:extLst>
            </xdr:cNvPicPr>
          </xdr:nvPicPr>
          <xdr:blipFill>
            <a:blip xmlns:r="http://schemas.openxmlformats.org/officeDocument/2006/relationships" r:embed="rId46"/>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 xmlns:a16="http://schemas.microsoft.com/office/drawing/2014/main" id="{00000000-0008-0000-0000-000060000000}"/>
                </a:ext>
              </a:extLst>
            </xdr:cNvPr>
            <xdr:cNvPicPr preferRelativeResize="0">
              <a:picLocks noChangeArrowheads="1"/>
              <a:extLst>
                <a:ext uri="{84589F7E-364E-4C9E-8A38-B11213B215E9}">
                  <a14:cameraTool cellRange="データ!HR10:HW12" spid="_x0000_s1618"/>
                </a:ext>
              </a:extLst>
            </xdr:cNvPicPr>
          </xdr:nvPicPr>
          <xdr:blipFill>
            <a:blip xmlns:r="http://schemas.openxmlformats.org/officeDocument/2006/relationships" r:embed="rId46"/>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 xmlns:a16="http://schemas.microsoft.com/office/drawing/2014/main" id="{00000000-0008-0000-0000-000061000000}"/>
                </a:ext>
              </a:extLst>
            </xdr:cNvPr>
            <xdr:cNvPicPr preferRelativeResize="0">
              <a:picLocks noChangeArrowheads="1"/>
              <a:extLst>
                <a:ext uri="{84589F7E-364E-4C9E-8A38-B11213B215E9}">
                  <a14:cameraTool cellRange="データ!IB10:IG12" spid="_x0000_s1619"/>
                </a:ext>
              </a:extLst>
            </xdr:cNvPicPr>
          </xdr:nvPicPr>
          <xdr:blipFill>
            <a:blip xmlns:r="http://schemas.openxmlformats.org/officeDocument/2006/relationships" r:embed="rId46"/>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 xmlns:a16="http://schemas.microsoft.com/office/drawing/2014/main" id="{00000000-0008-0000-0000-000062000000}"/>
                </a:ext>
              </a:extLst>
            </xdr:cNvPr>
            <xdr:cNvPicPr preferRelativeResize="0">
              <a:picLocks noChangeArrowheads="1"/>
              <a:extLst>
                <a:ext uri="{84589F7E-364E-4C9E-8A38-B11213B215E9}">
                  <a14:cameraTool cellRange="データ!IL10:IQ12" spid="_x0000_s1620"/>
                </a:ext>
              </a:extLst>
            </xdr:cNvPicPr>
          </xdr:nvPicPr>
          <xdr:blipFill>
            <a:blip xmlns:r="http://schemas.openxmlformats.org/officeDocument/2006/relationships" r:embed="rId46"/>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 xmlns:a16="http://schemas.microsoft.com/office/drawing/2014/main" id="{00000000-0008-0000-0000-000063000000}"/>
                </a:ext>
              </a:extLst>
            </xdr:cNvPr>
            <xdr:cNvPicPr preferRelativeResize="0">
              <a:picLocks noChangeArrowheads="1"/>
              <a:extLst>
                <a:ext uri="{84589F7E-364E-4C9E-8A38-B11213B215E9}">
                  <a14:cameraTool cellRange="データ!IW10:JB12" spid="_x0000_s1621"/>
                </a:ext>
              </a:extLst>
            </xdr:cNvPicPr>
          </xdr:nvPicPr>
          <xdr:blipFill>
            <a:blip xmlns:r="http://schemas.openxmlformats.org/officeDocument/2006/relationships" r:embed="rId46"/>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 xmlns:a16="http://schemas.microsoft.com/office/drawing/2014/main" id="{00000000-0008-0000-0000-000064000000}"/>
                </a:ext>
              </a:extLst>
            </xdr:cNvPr>
            <xdr:cNvPicPr preferRelativeResize="0">
              <a:picLocks noChangeArrowheads="1"/>
              <a:extLst>
                <a:ext uri="{84589F7E-364E-4C9E-8A38-B11213B215E9}">
                  <a14:cameraTool cellRange="データ!JG10:JL12" spid="_x0000_s1622"/>
                </a:ext>
              </a:extLst>
            </xdr:cNvPicPr>
          </xdr:nvPicPr>
          <xdr:blipFill>
            <a:blip xmlns:r="http://schemas.openxmlformats.org/officeDocument/2006/relationships" r:embed="rId46"/>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 xmlns:a16="http://schemas.microsoft.com/office/drawing/2014/main" id="{00000000-0008-0000-0000-000065000000}"/>
                </a:ext>
              </a:extLst>
            </xdr:cNvPr>
            <xdr:cNvPicPr preferRelativeResize="0">
              <a:picLocks noChangeArrowheads="1"/>
              <a:extLst>
                <a:ext uri="{84589F7E-364E-4C9E-8A38-B11213B215E9}">
                  <a14:cameraTool cellRange="データ!JQ10:JV12" spid="_x0000_s1623"/>
                </a:ext>
              </a:extLst>
            </xdr:cNvPicPr>
          </xdr:nvPicPr>
          <xdr:blipFill>
            <a:blip xmlns:r="http://schemas.openxmlformats.org/officeDocument/2006/relationships" r:embed="rId46"/>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 xmlns:a16="http://schemas.microsoft.com/office/drawing/2014/main" id="{00000000-0008-0000-0000-000066000000}"/>
                </a:ext>
              </a:extLst>
            </xdr:cNvPr>
            <xdr:cNvPicPr preferRelativeResize="0">
              <a:picLocks noChangeArrowheads="1"/>
              <a:extLst>
                <a:ext uri="{84589F7E-364E-4C9E-8A38-B11213B215E9}">
                  <a14:cameraTool cellRange="データ!KA10:KF12" spid="_x0000_s1624"/>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 xmlns:a16="http://schemas.microsoft.com/office/drawing/2014/main" id="{00000000-0008-0000-0000-000067000000}"/>
                </a:ext>
              </a:extLst>
            </xdr:cNvPr>
            <xdr:cNvPicPr preferRelativeResize="0">
              <a:picLocks noChangeArrowheads="1"/>
              <a:extLst>
                <a:ext uri="{84589F7E-364E-4C9E-8A38-B11213B215E9}">
                  <a14:cameraTool cellRange="データ!KK10:KP12" spid="_x0000_s1625"/>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 xmlns:a16="http://schemas.microsoft.com/office/drawing/2014/main" id="{00000000-0008-0000-0000-000068000000}"/>
                </a:ext>
              </a:extLst>
            </xdr:cNvPr>
            <xdr:cNvPicPr preferRelativeResize="0">
              <a:picLocks noChangeArrowheads="1"/>
              <a:extLst>
                <a:ext uri="{84589F7E-364E-4C9E-8A38-B11213B215E9}">
                  <a14:cameraTool cellRange="データ!KV10:LA12" spid="_x0000_s1626"/>
                </a:ext>
              </a:extLst>
            </xdr:cNvPicPr>
          </xdr:nvPicPr>
          <xdr:blipFill>
            <a:blip xmlns:r="http://schemas.openxmlformats.org/officeDocument/2006/relationships" r:embed="rId4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 xmlns:a16="http://schemas.microsoft.com/office/drawing/2014/main" id="{00000000-0008-0000-0000-000069000000}"/>
                </a:ext>
              </a:extLst>
            </xdr:cNvPr>
            <xdr:cNvPicPr preferRelativeResize="0">
              <a:picLocks noChangeArrowheads="1"/>
              <a:extLst>
                <a:ext uri="{84589F7E-364E-4C9E-8A38-B11213B215E9}">
                  <a14:cameraTool cellRange="データ!LF10:LK12" spid="_x0000_s1627"/>
                </a:ext>
              </a:extLst>
            </xdr:cNvPicPr>
          </xdr:nvPicPr>
          <xdr:blipFill>
            <a:blip xmlns:r="http://schemas.openxmlformats.org/officeDocument/2006/relationships" r:embed="rId46"/>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 xmlns:a16="http://schemas.microsoft.com/office/drawing/2014/main" id="{00000000-0008-0000-0000-00006A000000}"/>
                </a:ext>
              </a:extLst>
            </xdr:cNvPr>
            <xdr:cNvPicPr preferRelativeResize="0">
              <a:picLocks noChangeArrowheads="1"/>
              <a:extLst>
                <a:ext uri="{84589F7E-364E-4C9E-8A38-B11213B215E9}">
                  <a14:cameraTool cellRange="データ!LP10:LU12" spid="_x0000_s1628"/>
                </a:ext>
              </a:extLst>
            </xdr:cNvPicPr>
          </xdr:nvPicPr>
          <xdr:blipFill>
            <a:blip xmlns:r="http://schemas.openxmlformats.org/officeDocument/2006/relationships" r:embed="rId46"/>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 xmlns:a16="http://schemas.microsoft.com/office/drawing/2014/main" id="{00000000-0008-0000-0000-00006B000000}"/>
                </a:ext>
              </a:extLst>
            </xdr:cNvPr>
            <xdr:cNvPicPr preferRelativeResize="0">
              <a:picLocks noChangeArrowheads="1"/>
              <a:extLst>
                <a:ext uri="{84589F7E-364E-4C9E-8A38-B11213B215E9}">
                  <a14:cameraTool cellRange="データ!LZ10:ME12" spid="_x0000_s1629"/>
                </a:ext>
              </a:extLst>
            </xdr:cNvPicPr>
          </xdr:nvPicPr>
          <xdr:blipFill>
            <a:blip xmlns:r="http://schemas.openxmlformats.org/officeDocument/2006/relationships" r:embed="rId46"/>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 xmlns:a16="http://schemas.microsoft.com/office/drawing/2014/main" id="{00000000-0008-0000-0000-00006C000000}"/>
                </a:ext>
              </a:extLst>
            </xdr:cNvPr>
            <xdr:cNvPicPr preferRelativeResize="0">
              <a:picLocks noChangeArrowheads="1"/>
              <a:extLst>
                <a:ext uri="{84589F7E-364E-4C9E-8A38-B11213B215E9}">
                  <a14:cameraTool cellRange="データ!MJ10:MO12" spid="_x0000_s1630"/>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 xmlns:a16="http://schemas.microsoft.com/office/drawing/2014/main" id="{00000000-0008-0000-0000-000070000000}"/>
                </a:ext>
              </a:extLst>
            </xdr:cNvPr>
            <xdr:cNvPicPr>
              <a:picLocks noChangeAspect="1" noChangeArrowheads="1"/>
              <a:extLst>
                <a:ext uri="{84589F7E-364E-4C9E-8A38-B11213B215E9}">
                  <a14:cameraTool cellRange="データ!$E$22:$I$35" spid="_x0000_s1631"/>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 xmlns:a16="http://schemas.microsoft.com/office/drawing/2014/main" id="{00000000-0008-0000-0000-000072000000}"/>
                </a:ext>
              </a:extLst>
            </xdr:cNvPr>
            <xdr:cNvPicPr>
              <a:picLocks noChangeAspect="1" noChangeArrowheads="1"/>
              <a:extLst>
                <a:ext uri="{84589F7E-364E-4C9E-8A38-B11213B215E9}">
                  <a14:cameraTool cellRange="データ!$E$22:$I$35" spid="_x0000_s1632"/>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 xmlns:a16="http://schemas.microsoft.com/office/drawing/2014/main" id="{00000000-0008-0000-0000-000073000000}"/>
                </a:ext>
              </a:extLst>
            </xdr:cNvPr>
            <xdr:cNvPicPr>
              <a:picLocks noChangeAspect="1" noChangeArrowheads="1"/>
              <a:extLst>
                <a:ext uri="{84589F7E-364E-4C9E-8A38-B11213B215E9}">
                  <a14:cameraTool cellRange="データ!$E$22:$I$35" spid="_x0000_s1633"/>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 xmlns:a16="http://schemas.microsoft.com/office/drawing/2014/main" id="{00000000-0008-0000-0000-000074000000}"/>
                </a:ext>
              </a:extLst>
            </xdr:cNvPr>
            <xdr:cNvPicPr>
              <a:picLocks noChangeAspect="1" noChangeArrowheads="1"/>
              <a:extLst>
                <a:ext uri="{84589F7E-364E-4C9E-8A38-B11213B215E9}">
                  <a14:cameraTool cellRange="データ!$E$22:$I$35" spid="_x0000_s1634"/>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 xmlns:a16="http://schemas.microsoft.com/office/drawing/2014/main" id="{00000000-0008-0000-0000-000075000000}"/>
                </a:ext>
              </a:extLst>
            </xdr:cNvPr>
            <xdr:cNvPicPr>
              <a:picLocks noChangeAspect="1" noChangeArrowheads="1"/>
              <a:extLst>
                <a:ext uri="{84589F7E-364E-4C9E-8A38-B11213B215E9}">
                  <a14:cameraTool cellRange="データ!$E$22:$I$35" spid="_x0000_s1635"/>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 xmlns:a16="http://schemas.microsoft.com/office/drawing/2014/main" id="{00000000-0008-0000-0000-000076000000}"/>
                </a:ext>
              </a:extLst>
            </xdr:cNvPr>
            <xdr:cNvPicPr>
              <a:picLocks noChangeAspect="1" noChangeArrowheads="1"/>
              <a:extLst>
                <a:ext uri="{84589F7E-364E-4C9E-8A38-B11213B215E9}">
                  <a14:cameraTool cellRange="データ!$E$22:$I$35" spid="_x0000_s1636"/>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 xmlns:a16="http://schemas.microsoft.com/office/drawing/2014/main" id="{00000000-0008-0000-0000-000077000000}"/>
                </a:ext>
              </a:extLst>
            </xdr:cNvPr>
            <xdr:cNvPicPr>
              <a:picLocks noChangeAspect="1" noChangeArrowheads="1"/>
              <a:extLst>
                <a:ext uri="{84589F7E-364E-4C9E-8A38-B11213B215E9}">
                  <a14:cameraTool cellRange="データ!$E$22:$I$35" spid="_x0000_s1637"/>
                </a:ext>
              </a:extLst>
            </xdr:cNvPicPr>
          </xdr:nvPicPr>
          <xdr:blipFill>
            <a:blip xmlns:r="http://schemas.openxmlformats.org/officeDocument/2006/relationships" r:embed="rId47"/>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 xmlns:a16="http://schemas.microsoft.com/office/drawing/2014/main" id="{00000000-0008-0000-0000-000078000000}"/>
                </a:ext>
              </a:extLst>
            </xdr:cNvPr>
            <xdr:cNvPicPr>
              <a:picLocks noChangeAspect="1" noChangeArrowheads="1"/>
              <a:extLst>
                <a:ext uri="{84589F7E-364E-4C9E-8A38-B11213B215E9}">
                  <a14:cameraTool cellRange="データ!$E$22:$I$35" spid="_x0000_s1638"/>
                </a:ext>
              </a:extLst>
            </xdr:cNvPicPr>
          </xdr:nvPicPr>
          <xdr:blipFill>
            <a:blip xmlns:r="http://schemas.openxmlformats.org/officeDocument/2006/relationships" r:embed="rId47"/>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 xmlns:a16="http://schemas.microsoft.com/office/drawing/2014/main" id="{00000000-0008-0000-0000-000079000000}"/>
                </a:ext>
              </a:extLst>
            </xdr:cNvPr>
            <xdr:cNvPicPr>
              <a:picLocks noChangeAspect="1" noChangeArrowheads="1"/>
              <a:extLst>
                <a:ext uri="{84589F7E-364E-4C9E-8A38-B11213B215E9}">
                  <a14:cameraTool cellRange="データ!$E$22:$I$35" spid="_x0000_s1639"/>
                </a:ext>
              </a:extLst>
            </xdr:cNvPicPr>
          </xdr:nvPicPr>
          <xdr:blipFill>
            <a:blip xmlns:r="http://schemas.openxmlformats.org/officeDocument/2006/relationships" r:embed="rId47"/>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 xmlns:a16="http://schemas.microsoft.com/office/drawing/2014/main" id="{00000000-0008-0000-0000-00007A000000}"/>
                </a:ext>
              </a:extLst>
            </xdr:cNvPr>
            <xdr:cNvPicPr>
              <a:picLocks noChangeAspect="1" noChangeArrowheads="1"/>
              <a:extLst>
                <a:ext uri="{84589F7E-364E-4C9E-8A38-B11213B215E9}">
                  <a14:cameraTool cellRange="データ!$E$22:$I$35" spid="_x0000_s1640"/>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 xmlns:a16="http://schemas.microsoft.com/office/drawing/2014/main" id="{00000000-0008-0000-0000-00007B000000}"/>
                </a:ext>
              </a:extLst>
            </xdr:cNvPr>
            <xdr:cNvPicPr>
              <a:picLocks noChangeAspect="1" noChangeArrowheads="1"/>
              <a:extLst>
                <a:ext uri="{84589F7E-364E-4C9E-8A38-B11213B215E9}">
                  <a14:cameraTool cellRange="データ!$E$22:$I$35" spid="_x0000_s1641"/>
                </a:ext>
              </a:extLst>
            </xdr:cNvPicPr>
          </xdr:nvPicPr>
          <xdr:blipFill>
            <a:blip xmlns:r="http://schemas.openxmlformats.org/officeDocument/2006/relationships" r:embed="rId47"/>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 xmlns:a16="http://schemas.microsoft.com/office/drawing/2014/main" id="{00000000-0008-0000-0000-00007C000000}"/>
                </a:ext>
              </a:extLst>
            </xdr:cNvPr>
            <xdr:cNvPicPr>
              <a:picLocks noChangeAspect="1" noChangeArrowheads="1"/>
              <a:extLst>
                <a:ext uri="{84589F7E-364E-4C9E-8A38-B11213B215E9}">
                  <a14:cameraTool cellRange="データ!$E$22:$I$35" spid="_x0000_s1642"/>
                </a:ext>
              </a:extLst>
            </xdr:cNvPicPr>
          </xdr:nvPicPr>
          <xdr:blipFill>
            <a:blip xmlns:r="http://schemas.openxmlformats.org/officeDocument/2006/relationships" r:embed="rId47"/>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 xmlns:a16="http://schemas.microsoft.com/office/drawing/2014/main" id="{00000000-0008-0000-0000-00007D000000}"/>
                </a:ext>
              </a:extLst>
            </xdr:cNvPr>
            <xdr:cNvPicPr>
              <a:picLocks noChangeAspect="1" noChangeArrowheads="1"/>
              <a:extLst>
                <a:ext uri="{84589F7E-364E-4C9E-8A38-B11213B215E9}">
                  <a14:cameraTool cellRange="データ!$E$22:$I$35" spid="_x0000_s1643"/>
                </a:ext>
              </a:extLst>
            </xdr:cNvPicPr>
          </xdr:nvPicPr>
          <xdr:blipFill>
            <a:blip xmlns:r="http://schemas.openxmlformats.org/officeDocument/2006/relationships" r:embed="rId47"/>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 xmlns:a16="http://schemas.microsoft.com/office/drawing/2014/main" id="{00000000-0008-0000-0000-00007E000000}"/>
                </a:ext>
              </a:extLst>
            </xdr:cNvPr>
            <xdr:cNvPicPr>
              <a:picLocks noChangeAspect="1" noChangeArrowheads="1"/>
              <a:extLst>
                <a:ext uri="{84589F7E-364E-4C9E-8A38-B11213B215E9}">
                  <a14:cameraTool cellRange="データ!$E$22:$I$35" spid="_x0000_s1644"/>
                </a:ext>
              </a:extLst>
            </xdr:cNvPicPr>
          </xdr:nvPicPr>
          <xdr:blipFill>
            <a:blip xmlns:r="http://schemas.openxmlformats.org/officeDocument/2006/relationships" r:embed="rId47"/>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 xmlns:a16="http://schemas.microsoft.com/office/drawing/2014/main" id="{00000000-0008-0000-0000-00007F000000}"/>
                </a:ext>
              </a:extLst>
            </xdr:cNvPr>
            <xdr:cNvPicPr>
              <a:picLocks noChangeAspect="1" noChangeArrowheads="1"/>
              <a:extLst>
                <a:ext uri="{84589F7E-364E-4C9E-8A38-B11213B215E9}">
                  <a14:cameraTool cellRange="データ!$E$22:$I$35" spid="_x0000_s1645"/>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 xmlns:a16="http://schemas.microsoft.com/office/drawing/2014/main" id="{00000000-0008-0000-0000-000080000000}"/>
                </a:ext>
              </a:extLst>
            </xdr:cNvPr>
            <xdr:cNvPicPr>
              <a:picLocks noChangeAspect="1" noChangeArrowheads="1"/>
              <a:extLst>
                <a:ext uri="{84589F7E-364E-4C9E-8A38-B11213B215E9}">
                  <a14:cameraTool cellRange="データ!$E$22:$I$35" spid="_x0000_s1646"/>
                </a:ext>
              </a:extLst>
            </xdr:cNvPicPr>
          </xdr:nvPicPr>
          <xdr:blipFill>
            <a:blip xmlns:r="http://schemas.openxmlformats.org/officeDocument/2006/relationships" r:embed="rId47"/>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 xmlns:a16="http://schemas.microsoft.com/office/drawing/2014/main" id="{00000000-0008-0000-0000-000085000000}"/>
                </a:ext>
              </a:extLst>
            </xdr:cNvPr>
            <xdr:cNvPicPr>
              <a:picLocks noChangeAspect="1" noChangeArrowheads="1"/>
              <a:extLst>
                <a:ext uri="{84589F7E-364E-4C9E-8A38-B11213B215E9}">
                  <a14:cameraTool cellRange="データ!$L$37:$P$50" spid="_x0000_s1647"/>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 xmlns:a16="http://schemas.microsoft.com/office/drawing/2014/main" id="{00000000-0008-0000-0000-000086000000}"/>
                </a:ext>
              </a:extLst>
            </xdr:cNvPr>
            <xdr:cNvPicPr>
              <a:picLocks noChangeAspect="1" noChangeArrowheads="1"/>
              <a:extLst>
                <a:ext uri="{84589F7E-364E-4C9E-8A38-B11213B215E9}">
                  <a14:cameraTool cellRange="データ!$L$37:$P$50" spid="_x0000_s1648"/>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T67" zoomScale="80" zoomScaleNormal="80" workbookViewId="0">
      <selection activeCell="AJ110" sqref="AJ110"/>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島根県　奥出雲町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268</v>
      </c>
      <c r="AL3" s="113"/>
      <c r="AM3" s="113"/>
      <c r="AN3" s="113"/>
      <c r="AO3" s="113"/>
      <c r="AP3" s="113"/>
      <c r="AQ3" s="114"/>
    </row>
    <row r="4" spans="1:43" ht="23.1" customHeight="1">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c r="A5" s="1"/>
      <c r="B5" s="187">
        <f>データ!M6</f>
        <v>3</v>
      </c>
      <c r="C5" s="188"/>
      <c r="D5" s="188"/>
      <c r="E5" s="188"/>
      <c r="F5" s="168" t="str">
        <f>データ!N6</f>
        <v>-</v>
      </c>
      <c r="G5" s="168"/>
      <c r="H5" s="168"/>
      <c r="I5" s="168"/>
      <c r="J5" s="168" t="str">
        <f>データ!O6</f>
        <v>-</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c r="A7" s="1"/>
      <c r="B7" s="167" t="str">
        <f>データ!Q6</f>
        <v>-</v>
      </c>
      <c r="C7" s="168"/>
      <c r="D7" s="168"/>
      <c r="E7" s="168"/>
      <c r="F7" s="169" t="s">
        <v>128</v>
      </c>
      <c r="G7" s="170"/>
      <c r="H7" s="170"/>
      <c r="I7" s="170"/>
      <c r="J7" s="171" t="s">
        <v>129</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c r="A9" s="1"/>
      <c r="B9" s="157" t="s">
        <v>131</v>
      </c>
      <c r="C9" s="158"/>
      <c r="D9" s="158"/>
      <c r="E9" s="158"/>
      <c r="F9" s="159">
        <f>データ!V6</f>
        <v>72.8</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c r="A11" s="1"/>
      <c r="B11" s="163" t="s">
        <v>20</v>
      </c>
      <c r="C11" s="131"/>
      <c r="D11" s="131"/>
      <c r="E11" s="131"/>
      <c r="F11" s="164">
        <f>データ!B10</f>
        <v>41640</v>
      </c>
      <c r="G11" s="165"/>
      <c r="H11" s="164">
        <f>データ!C10</f>
        <v>42005</v>
      </c>
      <c r="I11" s="165"/>
      <c r="J11" s="164">
        <f>データ!D10</f>
        <v>42370</v>
      </c>
      <c r="K11" s="165"/>
      <c r="L11" s="164">
        <f>データ!E10</f>
        <v>42736</v>
      </c>
      <c r="M11" s="165"/>
      <c r="N11" s="164">
        <f>データ!F10</f>
        <v>43101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c r="A12" s="1"/>
      <c r="B12" s="154" t="s">
        <v>21</v>
      </c>
      <c r="C12" s="155"/>
      <c r="D12" s="155"/>
      <c r="E12" s="155"/>
      <c r="F12" s="150">
        <f>データ!W6</f>
        <v>1193</v>
      </c>
      <c r="G12" s="151"/>
      <c r="H12" s="150">
        <f>データ!X6</f>
        <v>1838</v>
      </c>
      <c r="I12" s="151"/>
      <c r="J12" s="150">
        <f>データ!Y6</f>
        <v>2006</v>
      </c>
      <c r="K12" s="151"/>
      <c r="L12" s="150">
        <f>データ!Z6</f>
        <v>2083</v>
      </c>
      <c r="M12" s="151"/>
      <c r="N12" s="152">
        <f>データ!AA6</f>
        <v>3486</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c r="A16" s="1"/>
      <c r="B16" s="133" t="s">
        <v>25</v>
      </c>
      <c r="C16" s="134"/>
      <c r="D16" s="134"/>
      <c r="E16" s="135"/>
      <c r="F16" s="146">
        <f>データ!AQ6</f>
        <v>1193</v>
      </c>
      <c r="G16" s="146"/>
      <c r="H16" s="146">
        <f>データ!AR6</f>
        <v>1838</v>
      </c>
      <c r="I16" s="146"/>
      <c r="J16" s="146">
        <f>データ!AS6</f>
        <v>2006</v>
      </c>
      <c r="K16" s="146"/>
      <c r="L16" s="146">
        <f>データ!AT6</f>
        <v>2083</v>
      </c>
      <c r="M16" s="146"/>
      <c r="N16" s="138">
        <f>データ!AU6</f>
        <v>3486</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c r="A19" s="1"/>
      <c r="B19" s="133" t="s">
        <v>28</v>
      </c>
      <c r="C19" s="134"/>
      <c r="D19" s="134"/>
      <c r="E19" s="135"/>
      <c r="F19" s="136" t="str">
        <f>データ!AV6</f>
        <v>-</v>
      </c>
      <c r="G19" s="136"/>
      <c r="H19" s="136"/>
      <c r="I19" s="136">
        <f>データ!AW6</f>
        <v>118504</v>
      </c>
      <c r="J19" s="136"/>
      <c r="K19" s="136"/>
      <c r="L19" s="136">
        <f>データ!AX6</f>
        <v>118504</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269</v>
      </c>
      <c r="AL40" s="113"/>
      <c r="AM40" s="113"/>
      <c r="AN40" s="113"/>
      <c r="AO40" s="113"/>
      <c r="AP40" s="113"/>
      <c r="AQ40" s="114"/>
    </row>
    <row r="41" spans="1:43" ht="29.45"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270</v>
      </c>
      <c r="AL99" s="124"/>
      <c r="AM99" s="124"/>
      <c r="AN99" s="124"/>
      <c r="AO99" s="124"/>
      <c r="AP99" s="124"/>
      <c r="AQ99" s="125"/>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CWvIgn25f6tRLxY396XKGHH9ejt3kYcq1P6C5GTyFdldgj6k9A2gTCwvNbyEFqI0eFrgAn9i+/Hq7CaKyWMy3w==" saltValue="Xu6AJWcBk/NywAc/HxqgI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40.5">
      <c r="A6" s="49" t="s">
        <v>115</v>
      </c>
      <c r="B6" s="67" t="str">
        <f>B7</f>
        <v>2018</v>
      </c>
      <c r="C6" s="67" t="str">
        <f t="shared" ref="C6:AX6" si="6">C7</f>
        <v>323438</v>
      </c>
      <c r="D6" s="67" t="str">
        <f t="shared" si="6"/>
        <v>47</v>
      </c>
      <c r="E6" s="67" t="str">
        <f t="shared" si="6"/>
        <v>04</v>
      </c>
      <c r="F6" s="67" t="str">
        <f t="shared" si="6"/>
        <v>0</v>
      </c>
      <c r="G6" s="67" t="str">
        <f t="shared" si="6"/>
        <v>000</v>
      </c>
      <c r="H6" s="67" t="str">
        <f t="shared" si="6"/>
        <v>島根県　奥出雲町</v>
      </c>
      <c r="I6" s="67" t="str">
        <f t="shared" si="6"/>
        <v>法非適用</v>
      </c>
      <c r="J6" s="67" t="str">
        <f t="shared" si="6"/>
        <v>電気事業</v>
      </c>
      <c r="K6" s="67" t="str">
        <f t="shared" si="6"/>
        <v>非設置</v>
      </c>
      <c r="L6" s="68" t="str">
        <f t="shared" si="6"/>
        <v>該当数値なし</v>
      </c>
      <c r="M6" s="69">
        <f t="shared" si="6"/>
        <v>3</v>
      </c>
      <c r="N6" s="69" t="str">
        <f t="shared" si="6"/>
        <v>-</v>
      </c>
      <c r="O6" s="69" t="str">
        <f t="shared" si="6"/>
        <v>-</v>
      </c>
      <c r="P6" s="69" t="str">
        <f t="shared" si="6"/>
        <v>-</v>
      </c>
      <c r="Q6" s="69" t="str">
        <f t="shared" si="6"/>
        <v>-</v>
      </c>
      <c r="R6" s="70" t="str">
        <f>R7</f>
        <v>令和17年7月30日　仁多発電所</v>
      </c>
      <c r="S6" s="71" t="str">
        <f t="shared" si="6"/>
        <v>令和17年7月20日　仁多発電所</v>
      </c>
      <c r="T6" s="67" t="str">
        <f t="shared" si="6"/>
        <v>無</v>
      </c>
      <c r="U6" s="71" t="str">
        <f t="shared" si="6"/>
        <v>中国電力株式会社</v>
      </c>
      <c r="V6" s="68">
        <f t="shared" si="6"/>
        <v>72.8</v>
      </c>
      <c r="W6" s="69">
        <f>W7</f>
        <v>1193</v>
      </c>
      <c r="X6" s="69">
        <f t="shared" si="6"/>
        <v>1838</v>
      </c>
      <c r="Y6" s="69">
        <f t="shared" si="6"/>
        <v>2006</v>
      </c>
      <c r="Z6" s="69">
        <f t="shared" si="6"/>
        <v>2083</v>
      </c>
      <c r="AA6" s="69">
        <f t="shared" si="6"/>
        <v>3486</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1193</v>
      </c>
      <c r="AR6" s="69">
        <f t="shared" si="6"/>
        <v>1838</v>
      </c>
      <c r="AS6" s="69">
        <f t="shared" si="6"/>
        <v>2006</v>
      </c>
      <c r="AT6" s="69">
        <f t="shared" si="6"/>
        <v>2083</v>
      </c>
      <c r="AU6" s="69">
        <f t="shared" si="6"/>
        <v>3486</v>
      </c>
      <c r="AV6" s="69" t="str">
        <f t="shared" si="6"/>
        <v>-</v>
      </c>
      <c r="AW6" s="69">
        <f t="shared" si="6"/>
        <v>118504</v>
      </c>
      <c r="AX6" s="69">
        <f t="shared" si="6"/>
        <v>118504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c r="A7" s="49"/>
      <c r="B7" s="77" t="s">
        <v>116</v>
      </c>
      <c r="C7" s="77" t="s">
        <v>117</v>
      </c>
      <c r="D7" s="77" t="s">
        <v>118</v>
      </c>
      <c r="E7" s="77" t="s">
        <v>119</v>
      </c>
      <c r="F7" s="77" t="s">
        <v>120</v>
      </c>
      <c r="G7" s="77" t="s">
        <v>121</v>
      </c>
      <c r="H7" s="77" t="s">
        <v>122</v>
      </c>
      <c r="I7" s="77" t="s">
        <v>123</v>
      </c>
      <c r="J7" s="77" t="s">
        <v>124</v>
      </c>
      <c r="K7" s="77" t="s">
        <v>125</v>
      </c>
      <c r="L7" s="78" t="s">
        <v>126</v>
      </c>
      <c r="M7" s="79">
        <v>3</v>
      </c>
      <c r="N7" s="79" t="s">
        <v>127</v>
      </c>
      <c r="O7" s="80" t="s">
        <v>127</v>
      </c>
      <c r="P7" s="80" t="s">
        <v>127</v>
      </c>
      <c r="Q7" s="80" t="s">
        <v>127</v>
      </c>
      <c r="R7" s="81" t="s">
        <v>128</v>
      </c>
      <c r="S7" s="81" t="s">
        <v>129</v>
      </c>
      <c r="T7" s="82" t="s">
        <v>130</v>
      </c>
      <c r="U7" s="81" t="s">
        <v>131</v>
      </c>
      <c r="V7" s="78">
        <v>72.8</v>
      </c>
      <c r="W7" s="80">
        <v>1193</v>
      </c>
      <c r="X7" s="80">
        <v>1838</v>
      </c>
      <c r="Y7" s="80">
        <v>2006</v>
      </c>
      <c r="Z7" s="80">
        <v>2083</v>
      </c>
      <c r="AA7" s="80">
        <v>3486</v>
      </c>
      <c r="AB7" s="80" t="s">
        <v>127</v>
      </c>
      <c r="AC7" s="80" t="s">
        <v>127</v>
      </c>
      <c r="AD7" s="80" t="s">
        <v>127</v>
      </c>
      <c r="AE7" s="80" t="s">
        <v>127</v>
      </c>
      <c r="AF7" s="80" t="s">
        <v>127</v>
      </c>
      <c r="AG7" s="80" t="s">
        <v>127</v>
      </c>
      <c r="AH7" s="80" t="s">
        <v>127</v>
      </c>
      <c r="AI7" s="80" t="s">
        <v>127</v>
      </c>
      <c r="AJ7" s="80" t="s">
        <v>127</v>
      </c>
      <c r="AK7" s="80" t="s">
        <v>127</v>
      </c>
      <c r="AL7" s="80" t="s">
        <v>127</v>
      </c>
      <c r="AM7" s="80" t="s">
        <v>127</v>
      </c>
      <c r="AN7" s="80" t="s">
        <v>127</v>
      </c>
      <c r="AO7" s="80" t="s">
        <v>127</v>
      </c>
      <c r="AP7" s="80" t="s">
        <v>127</v>
      </c>
      <c r="AQ7" s="80">
        <v>1193</v>
      </c>
      <c r="AR7" s="80">
        <v>1838</v>
      </c>
      <c r="AS7" s="80">
        <v>2006</v>
      </c>
      <c r="AT7" s="80">
        <v>2083</v>
      </c>
      <c r="AU7" s="80">
        <v>3486</v>
      </c>
      <c r="AV7" s="80" t="s">
        <v>127</v>
      </c>
      <c r="AW7" s="80">
        <v>118504</v>
      </c>
      <c r="AX7" s="80">
        <v>118504</v>
      </c>
      <c r="AY7" s="83">
        <v>110.4</v>
      </c>
      <c r="AZ7" s="83">
        <v>139.9</v>
      </c>
      <c r="BA7" s="83">
        <v>180.4</v>
      </c>
      <c r="BB7" s="83">
        <v>150.1</v>
      </c>
      <c r="BC7" s="83">
        <v>163.1</v>
      </c>
      <c r="BD7" s="83">
        <v>124.4</v>
      </c>
      <c r="BE7" s="83">
        <v>118.8</v>
      </c>
      <c r="BF7" s="83">
        <v>88.8</v>
      </c>
      <c r="BG7" s="83">
        <v>121.3</v>
      </c>
      <c r="BH7" s="83">
        <v>123.2</v>
      </c>
      <c r="BI7" s="83">
        <v>100</v>
      </c>
      <c r="BJ7" s="83">
        <v>93.6</v>
      </c>
      <c r="BK7" s="83">
        <v>267.3</v>
      </c>
      <c r="BL7" s="83">
        <v>338.3</v>
      </c>
      <c r="BM7" s="83">
        <v>339</v>
      </c>
      <c r="BN7" s="83">
        <v>453.8</v>
      </c>
      <c r="BO7" s="83">
        <v>324.60000000000002</v>
      </c>
      <c r="BP7" s="83">
        <v>255.4</v>
      </c>
      <c r="BQ7" s="83">
        <v>269.8</v>
      </c>
      <c r="BR7" s="83">
        <v>247.9</v>
      </c>
      <c r="BS7" s="83">
        <v>240.1</v>
      </c>
      <c r="BT7" s="83">
        <v>100</v>
      </c>
      <c r="BU7" s="83" t="s">
        <v>127</v>
      </c>
      <c r="BV7" s="83" t="s">
        <v>127</v>
      </c>
      <c r="BW7" s="83" t="s">
        <v>127</v>
      </c>
      <c r="BX7" s="83" t="s">
        <v>127</v>
      </c>
      <c r="BY7" s="83" t="s">
        <v>127</v>
      </c>
      <c r="BZ7" s="83" t="s">
        <v>127</v>
      </c>
      <c r="CA7" s="83" t="s">
        <v>127</v>
      </c>
      <c r="CB7" s="83" t="s">
        <v>127</v>
      </c>
      <c r="CC7" s="83" t="s">
        <v>127</v>
      </c>
      <c r="CD7" s="83" t="s">
        <v>127</v>
      </c>
      <c r="CE7" s="83" t="s">
        <v>127</v>
      </c>
      <c r="CF7" s="83">
        <v>11661.4</v>
      </c>
      <c r="CG7" s="83">
        <v>22257.3</v>
      </c>
      <c r="CH7" s="83">
        <v>21297.599999999999</v>
      </c>
      <c r="CI7" s="83">
        <v>26207.4</v>
      </c>
      <c r="CJ7" s="83">
        <v>28591.200000000001</v>
      </c>
      <c r="CK7" s="83">
        <v>17642.5</v>
      </c>
      <c r="CL7" s="83">
        <v>18815.8</v>
      </c>
      <c r="CM7" s="83">
        <v>22847.9</v>
      </c>
      <c r="CN7" s="83">
        <v>19199</v>
      </c>
      <c r="CO7" s="83">
        <v>19830.400000000001</v>
      </c>
      <c r="CP7" s="80">
        <v>1685</v>
      </c>
      <c r="CQ7" s="80">
        <v>35730</v>
      </c>
      <c r="CR7" s="80">
        <v>54296</v>
      </c>
      <c r="CS7" s="80">
        <v>55949</v>
      </c>
      <c r="CT7" s="80">
        <v>126773</v>
      </c>
      <c r="CU7" s="80">
        <v>58539</v>
      </c>
      <c r="CV7" s="80">
        <v>37685</v>
      </c>
      <c r="CW7" s="80">
        <v>2390</v>
      </c>
      <c r="CX7" s="80">
        <v>32739</v>
      </c>
      <c r="CY7" s="80">
        <v>34140</v>
      </c>
      <c r="CZ7" s="80">
        <v>555</v>
      </c>
      <c r="DA7" s="83">
        <v>49.5</v>
      </c>
      <c r="DB7" s="83">
        <v>72.7</v>
      </c>
      <c r="DC7" s="83">
        <v>79.5</v>
      </c>
      <c r="DD7" s="83">
        <v>59.9</v>
      </c>
      <c r="DE7" s="83">
        <v>71.7</v>
      </c>
      <c r="DF7" s="83">
        <v>33.9</v>
      </c>
      <c r="DG7" s="83">
        <v>31</v>
      </c>
      <c r="DH7" s="83">
        <v>34.700000000000003</v>
      </c>
      <c r="DI7" s="83">
        <v>30</v>
      </c>
      <c r="DJ7" s="83">
        <v>30.2</v>
      </c>
      <c r="DK7" s="83">
        <v>0</v>
      </c>
      <c r="DL7" s="83">
        <v>0</v>
      </c>
      <c r="DM7" s="83">
        <v>3.6</v>
      </c>
      <c r="DN7" s="83">
        <v>0</v>
      </c>
      <c r="DO7" s="83">
        <v>0</v>
      </c>
      <c r="DP7" s="83">
        <v>14.6</v>
      </c>
      <c r="DQ7" s="83">
        <v>17.5</v>
      </c>
      <c r="DR7" s="83">
        <v>14.4</v>
      </c>
      <c r="DS7" s="83">
        <v>11.8</v>
      </c>
      <c r="DT7" s="83">
        <v>14.2</v>
      </c>
      <c r="DU7" s="83">
        <v>1783.5</v>
      </c>
      <c r="DV7" s="83">
        <v>1058.5999999999999</v>
      </c>
      <c r="DW7" s="83">
        <v>1155.3</v>
      </c>
      <c r="DX7" s="83">
        <v>1532.8</v>
      </c>
      <c r="DY7" s="83">
        <v>867.9</v>
      </c>
      <c r="DZ7" s="83">
        <v>109.9</v>
      </c>
      <c r="EA7" s="83">
        <v>107.3</v>
      </c>
      <c r="EB7" s="83">
        <v>104.1</v>
      </c>
      <c r="EC7" s="83">
        <v>136</v>
      </c>
      <c r="ED7" s="83">
        <v>133.5</v>
      </c>
      <c r="EE7" s="83" t="s">
        <v>127</v>
      </c>
      <c r="EF7" s="83" t="s">
        <v>127</v>
      </c>
      <c r="EG7" s="83" t="s">
        <v>127</v>
      </c>
      <c r="EH7" s="83" t="s">
        <v>127</v>
      </c>
      <c r="EI7" s="83" t="s">
        <v>127</v>
      </c>
      <c r="EJ7" s="83" t="s">
        <v>127</v>
      </c>
      <c r="EK7" s="83" t="s">
        <v>127</v>
      </c>
      <c r="EL7" s="83" t="s">
        <v>127</v>
      </c>
      <c r="EM7" s="83" t="s">
        <v>127</v>
      </c>
      <c r="EN7" s="83" t="s">
        <v>127</v>
      </c>
      <c r="EO7" s="83">
        <v>43.1</v>
      </c>
      <c r="EP7" s="83">
        <v>86.2</v>
      </c>
      <c r="EQ7" s="83">
        <v>94.5</v>
      </c>
      <c r="ER7" s="83">
        <v>100</v>
      </c>
      <c r="ES7" s="83">
        <v>100</v>
      </c>
      <c r="ET7" s="83">
        <v>72.5</v>
      </c>
      <c r="EU7" s="83">
        <v>75.599999999999994</v>
      </c>
      <c r="EV7" s="83">
        <v>78.8</v>
      </c>
      <c r="EW7" s="83">
        <v>87.3</v>
      </c>
      <c r="EX7" s="83">
        <v>82.1</v>
      </c>
      <c r="EY7" s="80">
        <v>555</v>
      </c>
      <c r="EZ7" s="83">
        <v>49.5</v>
      </c>
      <c r="FA7" s="83">
        <v>72.7</v>
      </c>
      <c r="FB7" s="83">
        <v>79.5</v>
      </c>
      <c r="FC7" s="83">
        <v>59.9</v>
      </c>
      <c r="FD7" s="83">
        <v>71.7</v>
      </c>
      <c r="FE7" s="83">
        <v>56.1</v>
      </c>
      <c r="FF7" s="83">
        <v>61.8</v>
      </c>
      <c r="FG7" s="83">
        <v>61.6</v>
      </c>
      <c r="FH7" s="83">
        <v>57.7</v>
      </c>
      <c r="FI7" s="83">
        <v>57.6</v>
      </c>
      <c r="FJ7" s="83">
        <v>0</v>
      </c>
      <c r="FK7" s="83">
        <v>0</v>
      </c>
      <c r="FL7" s="83">
        <v>3.6</v>
      </c>
      <c r="FM7" s="83">
        <v>0</v>
      </c>
      <c r="FN7" s="83">
        <v>0</v>
      </c>
      <c r="FO7" s="83">
        <v>16.7</v>
      </c>
      <c r="FP7" s="83">
        <v>8.6999999999999993</v>
      </c>
      <c r="FQ7" s="83">
        <v>6.4</v>
      </c>
      <c r="FR7" s="83">
        <v>5.4</v>
      </c>
      <c r="FS7" s="83">
        <v>8.6999999999999993</v>
      </c>
      <c r="FT7" s="83">
        <v>1783.5</v>
      </c>
      <c r="FU7" s="83">
        <v>1058.5999999999999</v>
      </c>
      <c r="FV7" s="83">
        <v>1155.3</v>
      </c>
      <c r="FW7" s="83">
        <v>1532.8</v>
      </c>
      <c r="FX7" s="83">
        <v>867.9</v>
      </c>
      <c r="FY7" s="83">
        <v>333.7</v>
      </c>
      <c r="FZ7" s="83">
        <v>351.4</v>
      </c>
      <c r="GA7" s="83">
        <v>390.3</v>
      </c>
      <c r="GB7" s="83">
        <v>394.9</v>
      </c>
      <c r="GC7" s="83">
        <v>375</v>
      </c>
      <c r="GD7" s="83" t="s">
        <v>127</v>
      </c>
      <c r="GE7" s="83" t="s">
        <v>127</v>
      </c>
      <c r="GF7" s="83" t="s">
        <v>127</v>
      </c>
      <c r="GG7" s="83" t="s">
        <v>127</v>
      </c>
      <c r="GH7" s="83" t="s">
        <v>127</v>
      </c>
      <c r="GI7" s="83" t="s">
        <v>127</v>
      </c>
      <c r="GJ7" s="83" t="s">
        <v>127</v>
      </c>
      <c r="GK7" s="83" t="s">
        <v>127</v>
      </c>
      <c r="GL7" s="83" t="s">
        <v>127</v>
      </c>
      <c r="GM7" s="83" t="s">
        <v>127</v>
      </c>
      <c r="GN7" s="83">
        <v>43.1</v>
      </c>
      <c r="GO7" s="83">
        <v>86.2</v>
      </c>
      <c r="GP7" s="83">
        <v>94.5</v>
      </c>
      <c r="GQ7" s="83">
        <v>100</v>
      </c>
      <c r="GR7" s="83">
        <v>100</v>
      </c>
      <c r="GS7" s="83">
        <v>58.4</v>
      </c>
      <c r="GT7" s="83">
        <v>80.599999999999994</v>
      </c>
      <c r="GU7" s="83">
        <v>85.6</v>
      </c>
      <c r="GV7" s="83">
        <v>92</v>
      </c>
      <c r="GW7" s="83">
        <v>94.7</v>
      </c>
      <c r="GX7" s="80" t="s">
        <v>127</v>
      </c>
      <c r="GY7" s="83" t="s">
        <v>127</v>
      </c>
      <c r="GZ7" s="83" t="s">
        <v>127</v>
      </c>
      <c r="HA7" s="83" t="s">
        <v>127</v>
      </c>
      <c r="HB7" s="83" t="s">
        <v>127</v>
      </c>
      <c r="HC7" s="83" t="s">
        <v>127</v>
      </c>
      <c r="HD7" s="83">
        <v>47.4</v>
      </c>
      <c r="HE7" s="83">
        <v>46.6</v>
      </c>
      <c r="HF7" s="83">
        <v>53.1</v>
      </c>
      <c r="HG7" s="83">
        <v>63.3</v>
      </c>
      <c r="HH7" s="83">
        <v>65.099999999999994</v>
      </c>
      <c r="HI7" s="83" t="s">
        <v>127</v>
      </c>
      <c r="HJ7" s="83" t="s">
        <v>127</v>
      </c>
      <c r="HK7" s="83" t="s">
        <v>127</v>
      </c>
      <c r="HL7" s="83" t="s">
        <v>127</v>
      </c>
      <c r="HM7" s="83" t="s">
        <v>127</v>
      </c>
      <c r="HN7" s="83">
        <v>5.0999999999999996</v>
      </c>
      <c r="HO7" s="83">
        <v>14</v>
      </c>
      <c r="HP7" s="83">
        <v>8.9</v>
      </c>
      <c r="HQ7" s="83">
        <v>7.4</v>
      </c>
      <c r="HR7" s="83">
        <v>6.8</v>
      </c>
      <c r="HS7" s="83" t="s">
        <v>127</v>
      </c>
      <c r="HT7" s="83" t="s">
        <v>127</v>
      </c>
      <c r="HU7" s="83" t="s">
        <v>127</v>
      </c>
      <c r="HV7" s="83" t="s">
        <v>127</v>
      </c>
      <c r="HW7" s="83" t="s">
        <v>127</v>
      </c>
      <c r="HX7" s="83">
        <v>15.5</v>
      </c>
      <c r="HY7" s="83">
        <v>12.4</v>
      </c>
      <c r="HZ7" s="83">
        <v>0.5</v>
      </c>
      <c r="IA7" s="83">
        <v>21.4</v>
      </c>
      <c r="IB7" s="83">
        <v>35</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48.2</v>
      </c>
      <c r="IS7" s="83">
        <v>50.8</v>
      </c>
      <c r="IT7" s="83">
        <v>47.7</v>
      </c>
      <c r="IU7" s="83">
        <v>46.5</v>
      </c>
      <c r="IV7" s="83">
        <v>27.1</v>
      </c>
      <c r="IW7" s="80" t="s">
        <v>127</v>
      </c>
      <c r="IX7" s="83" t="s">
        <v>127</v>
      </c>
      <c r="IY7" s="83" t="s">
        <v>127</v>
      </c>
      <c r="IZ7" s="83" t="s">
        <v>127</v>
      </c>
      <c r="JA7" s="83" t="s">
        <v>127</v>
      </c>
      <c r="JB7" s="83" t="s">
        <v>127</v>
      </c>
      <c r="JC7" s="83">
        <v>18.5</v>
      </c>
      <c r="JD7" s="83">
        <v>16.100000000000001</v>
      </c>
      <c r="JE7" s="83">
        <v>19.600000000000001</v>
      </c>
      <c r="JF7" s="83">
        <v>17.899999999999999</v>
      </c>
      <c r="JG7" s="83">
        <v>16.399999999999999</v>
      </c>
      <c r="JH7" s="83" t="s">
        <v>127</v>
      </c>
      <c r="JI7" s="83" t="s">
        <v>127</v>
      </c>
      <c r="JJ7" s="83" t="s">
        <v>127</v>
      </c>
      <c r="JK7" s="83" t="s">
        <v>127</v>
      </c>
      <c r="JL7" s="83" t="s">
        <v>127</v>
      </c>
      <c r="JM7" s="83">
        <v>46.6</v>
      </c>
      <c r="JN7" s="83">
        <v>48.3</v>
      </c>
      <c r="JO7" s="83">
        <v>48.2</v>
      </c>
      <c r="JP7" s="83">
        <v>34.5</v>
      </c>
      <c r="JQ7" s="83">
        <v>45.8</v>
      </c>
      <c r="JR7" s="83" t="s">
        <v>127</v>
      </c>
      <c r="JS7" s="83" t="s">
        <v>127</v>
      </c>
      <c r="JT7" s="83" t="s">
        <v>127</v>
      </c>
      <c r="JU7" s="83" t="s">
        <v>127</v>
      </c>
      <c r="JV7" s="83" t="s">
        <v>127</v>
      </c>
      <c r="JW7" s="83">
        <v>146.19999999999999</v>
      </c>
      <c r="JX7" s="83">
        <v>137.1</v>
      </c>
      <c r="JY7" s="83">
        <v>83.3</v>
      </c>
      <c r="JZ7" s="83">
        <v>61.6</v>
      </c>
      <c r="KA7" s="83">
        <v>64.400000000000006</v>
      </c>
      <c r="KB7" s="83" t="s">
        <v>127</v>
      </c>
      <c r="KC7" s="83" t="s">
        <v>127</v>
      </c>
      <c r="KD7" s="83" t="s">
        <v>127</v>
      </c>
      <c r="KE7" s="83" t="s">
        <v>127</v>
      </c>
      <c r="KF7" s="83" t="s">
        <v>127</v>
      </c>
      <c r="KG7" s="83" t="s">
        <v>127</v>
      </c>
      <c r="KH7" s="83" t="s">
        <v>127</v>
      </c>
      <c r="KI7" s="83" t="s">
        <v>127</v>
      </c>
      <c r="KJ7" s="83" t="s">
        <v>127</v>
      </c>
      <c r="KK7" s="83" t="s">
        <v>127</v>
      </c>
      <c r="KL7" s="83" t="s">
        <v>127</v>
      </c>
      <c r="KM7" s="83" t="s">
        <v>127</v>
      </c>
      <c r="KN7" s="83" t="s">
        <v>127</v>
      </c>
      <c r="KO7" s="83" t="s">
        <v>127</v>
      </c>
      <c r="KP7" s="83" t="s">
        <v>127</v>
      </c>
      <c r="KQ7" s="83">
        <v>98.4</v>
      </c>
      <c r="KR7" s="83">
        <v>98.4</v>
      </c>
      <c r="KS7" s="83">
        <v>99.1</v>
      </c>
      <c r="KT7" s="83">
        <v>98.8</v>
      </c>
      <c r="KU7" s="83">
        <v>94.9</v>
      </c>
      <c r="KV7" s="80" t="s">
        <v>127</v>
      </c>
      <c r="KW7" s="83" t="s">
        <v>127</v>
      </c>
      <c r="KX7" s="83" t="s">
        <v>127</v>
      </c>
      <c r="KY7" s="83" t="s">
        <v>127</v>
      </c>
      <c r="KZ7" s="83" t="s">
        <v>127</v>
      </c>
      <c r="LA7" s="83" t="s">
        <v>127</v>
      </c>
      <c r="LB7" s="83">
        <v>13.7</v>
      </c>
      <c r="LC7" s="83">
        <v>12</v>
      </c>
      <c r="LD7" s="83">
        <v>14.5</v>
      </c>
      <c r="LE7" s="83">
        <v>14.9</v>
      </c>
      <c r="LF7" s="83">
        <v>15.2</v>
      </c>
      <c r="LG7" s="83" t="s">
        <v>127</v>
      </c>
      <c r="LH7" s="83" t="s">
        <v>127</v>
      </c>
      <c r="LI7" s="83" t="s">
        <v>127</v>
      </c>
      <c r="LJ7" s="83" t="s">
        <v>127</v>
      </c>
      <c r="LK7" s="83" t="s">
        <v>127</v>
      </c>
      <c r="LL7" s="83">
        <v>2.5</v>
      </c>
      <c r="LM7" s="83">
        <v>0.3</v>
      </c>
      <c r="LN7" s="83">
        <v>0.3</v>
      </c>
      <c r="LO7" s="83">
        <v>0.3</v>
      </c>
      <c r="LP7" s="83">
        <v>0.7</v>
      </c>
      <c r="LQ7" s="83" t="s">
        <v>127</v>
      </c>
      <c r="LR7" s="83" t="s">
        <v>127</v>
      </c>
      <c r="LS7" s="83" t="s">
        <v>127</v>
      </c>
      <c r="LT7" s="83" t="s">
        <v>127</v>
      </c>
      <c r="LU7" s="83" t="s">
        <v>127</v>
      </c>
      <c r="LV7" s="83">
        <v>259</v>
      </c>
      <c r="LW7" s="83">
        <v>197.2</v>
      </c>
      <c r="LX7" s="83">
        <v>181.3</v>
      </c>
      <c r="LY7" s="83">
        <v>164.9</v>
      </c>
      <c r="LZ7" s="83">
        <v>146.19999999999999</v>
      </c>
      <c r="MA7" s="83" t="s">
        <v>127</v>
      </c>
      <c r="MB7" s="83" t="s">
        <v>127</v>
      </c>
      <c r="MC7" s="83" t="s">
        <v>127</v>
      </c>
      <c r="MD7" s="83" t="s">
        <v>127</v>
      </c>
      <c r="ME7" s="83" t="s">
        <v>127</v>
      </c>
      <c r="MF7" s="83" t="s">
        <v>127</v>
      </c>
      <c r="MG7" s="83" t="s">
        <v>127</v>
      </c>
      <c r="MH7" s="83" t="s">
        <v>127</v>
      </c>
      <c r="MI7" s="83" t="s">
        <v>127</v>
      </c>
      <c r="MJ7" s="83" t="s">
        <v>127</v>
      </c>
      <c r="MK7" s="83" t="s">
        <v>127</v>
      </c>
      <c r="ML7" s="83" t="s">
        <v>127</v>
      </c>
      <c r="MM7" s="83" t="s">
        <v>127</v>
      </c>
      <c r="MN7" s="83" t="s">
        <v>127</v>
      </c>
      <c r="MO7" s="83" t="s">
        <v>127</v>
      </c>
      <c r="MP7" s="83">
        <v>100</v>
      </c>
      <c r="MQ7" s="83">
        <v>98.2</v>
      </c>
      <c r="MR7" s="83">
        <v>98.8</v>
      </c>
      <c r="MS7" s="83">
        <v>98.3</v>
      </c>
      <c r="MT7" s="83">
        <v>98.7</v>
      </c>
      <c r="MU7" s="83">
        <v>2</v>
      </c>
      <c r="MV7" s="83">
        <v>2</v>
      </c>
      <c r="MW7" s="83">
        <v>2</v>
      </c>
      <c r="MX7" s="83">
        <v>2</v>
      </c>
      <c r="MY7" s="83" t="s">
        <v>127</v>
      </c>
      <c r="MZ7" s="83" t="s">
        <v>127</v>
      </c>
      <c r="NA7" s="83" t="s">
        <v>127</v>
      </c>
      <c r="NB7" s="83" t="s">
        <v>127</v>
      </c>
      <c r="NC7" s="83" t="s">
        <v>127</v>
      </c>
      <c r="ND7" s="83" t="s">
        <v>127</v>
      </c>
      <c r="NE7" s="83" t="s">
        <v>127</v>
      </c>
      <c r="NF7" s="83" t="s">
        <v>127</v>
      </c>
      <c r="NG7" s="83" t="s">
        <v>127</v>
      </c>
      <c r="NH7" s="83" t="s">
        <v>127</v>
      </c>
      <c r="NI7" s="83" t="s">
        <v>127</v>
      </c>
      <c r="NJ7" s="83" t="s">
        <v>127</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132</v>
      </c>
      <c r="FB8" s="85"/>
      <c r="FC8" s="85"/>
      <c r="FD8" s="85"/>
      <c r="FE8" s="85"/>
      <c r="FF8" s="86"/>
      <c r="FG8" s="85"/>
      <c r="FH8" s="85"/>
      <c r="FI8" s="85" t="str">
        <f>FJ4</f>
        <v>修繕費比率（％）</v>
      </c>
      <c r="FJ8" s="85" t="b">
        <f>IF(SUM($M$6,$MU$7:$MX$7)=0,FALSE,TRUE)</f>
        <v>1</v>
      </c>
      <c r="FK8" s="87" t="s">
        <v>132</v>
      </c>
      <c r="FL8" s="85"/>
      <c r="FM8" s="85"/>
      <c r="FN8" s="85"/>
      <c r="FO8" s="85"/>
      <c r="FP8" s="85"/>
      <c r="FQ8" s="86"/>
      <c r="FR8" s="85"/>
      <c r="FS8" s="85" t="str">
        <f>FT4</f>
        <v>企業債残高対料金収入比率（％）</v>
      </c>
      <c r="FT8" s="85" t="b">
        <f>IF(SUM($M$6,$MU$7:$MX$7)=0,FALSE,TRUE)</f>
        <v>1</v>
      </c>
      <c r="FU8" s="87" t="s">
        <v>132</v>
      </c>
      <c r="FV8" s="85"/>
      <c r="FW8" s="85"/>
      <c r="FX8" s="85"/>
      <c r="FY8" s="85"/>
      <c r="FZ8" s="85"/>
      <c r="GA8" s="85"/>
      <c r="GB8" s="86"/>
      <c r="GC8" s="85" t="str">
        <f>GD4</f>
        <v>有形固定資産減価償却率（％）</v>
      </c>
      <c r="GD8" s="85" t="b">
        <v>0</v>
      </c>
      <c r="GE8" s="87" t="s">
        <v>133</v>
      </c>
      <c r="GF8" s="85"/>
      <c r="GG8" s="85"/>
      <c r="GH8" s="85"/>
      <c r="GI8" s="85"/>
      <c r="GJ8" s="85"/>
      <c r="GK8" s="85"/>
      <c r="GL8" s="85"/>
      <c r="GM8" s="85" t="str">
        <f>GN4</f>
        <v>FIT収入割合（％）</v>
      </c>
      <c r="GN8" s="85" t="b">
        <f>IF(SUM($M$6,$MU$7:$MX$7)=0,FALSE,TRUE)</f>
        <v>1</v>
      </c>
      <c r="GO8" s="87" t="s">
        <v>132</v>
      </c>
      <c r="GP8" s="85"/>
      <c r="GQ8" s="85"/>
      <c r="GR8" s="85"/>
      <c r="GS8" s="84"/>
      <c r="GT8" s="84"/>
      <c r="GU8" s="84"/>
      <c r="GV8" s="84"/>
      <c r="GW8" s="85" t="str">
        <f>GX5</f>
        <v>最大出力合計</v>
      </c>
      <c r="GX8" s="85" t="str">
        <f>GY4</f>
        <v>設備利用率（％）</v>
      </c>
      <c r="GY8" s="85" t="b">
        <f>IF(SUM($N$7,$MY$7:$NB$7)=0,FALSE,TRUE)</f>
        <v>0</v>
      </c>
      <c r="GZ8" s="87" t="s">
        <v>132</v>
      </c>
      <c r="HA8" s="85"/>
      <c r="HB8" s="85"/>
      <c r="HC8" s="85"/>
      <c r="HD8" s="85"/>
      <c r="HE8" s="86"/>
      <c r="HF8" s="85"/>
      <c r="HG8" s="85"/>
      <c r="HH8" s="85" t="str">
        <f>HI4</f>
        <v>修繕費比率（％）</v>
      </c>
      <c r="HI8" s="85" t="b">
        <f>IF(SUM($N$7,$MY$7:$NB$7)=0,FALSE,TRUE)</f>
        <v>0</v>
      </c>
      <c r="HJ8" s="87" t="s">
        <v>132</v>
      </c>
      <c r="HK8" s="85"/>
      <c r="HL8" s="85"/>
      <c r="HM8" s="85"/>
      <c r="HN8" s="85"/>
      <c r="HO8" s="85"/>
      <c r="HP8" s="86"/>
      <c r="HQ8" s="85"/>
      <c r="HR8" s="85" t="str">
        <f>HS4</f>
        <v>企業債残高対料金収入比率（％）</v>
      </c>
      <c r="HS8" s="85" t="b">
        <f>IF(SUM($N$7,$MY$7:$NB$7)=0,FALSE,TRUE)</f>
        <v>0</v>
      </c>
      <c r="HT8" s="87" t="s">
        <v>132</v>
      </c>
      <c r="HU8" s="85"/>
      <c r="HV8" s="85"/>
      <c r="HW8" s="85"/>
      <c r="HX8" s="85"/>
      <c r="HY8" s="85"/>
      <c r="HZ8" s="85"/>
      <c r="IA8" s="86"/>
      <c r="IB8" s="85" t="str">
        <f>IC4</f>
        <v>有形固定資産減価償却率（％）</v>
      </c>
      <c r="IC8" s="85" t="b">
        <v>0</v>
      </c>
      <c r="ID8" s="87" t="s">
        <v>133</v>
      </c>
      <c r="IE8" s="85"/>
      <c r="IF8" s="85"/>
      <c r="IG8" s="85"/>
      <c r="IH8" s="85"/>
      <c r="II8" s="85"/>
      <c r="IJ8" s="85"/>
      <c r="IK8" s="85"/>
      <c r="IL8" s="85" t="str">
        <f>IM4</f>
        <v>FIT収入割合（％）</v>
      </c>
      <c r="IM8" s="85" t="b">
        <f>IF(SUM($N$7,$MY$7:$NB$7)=0,FALSE,TRUE)</f>
        <v>0</v>
      </c>
      <c r="IN8" s="87" t="s">
        <v>132</v>
      </c>
      <c r="IO8" s="85"/>
      <c r="IP8" s="85"/>
      <c r="IQ8" s="85"/>
      <c r="IR8" s="84"/>
      <c r="IS8" s="84"/>
      <c r="IT8" s="84"/>
      <c r="IU8" s="84"/>
      <c r="IV8" s="85" t="str">
        <f>IW5</f>
        <v>最大出力合計</v>
      </c>
      <c r="IW8" s="85" t="str">
        <f>IX4</f>
        <v>設備利用率（％）</v>
      </c>
      <c r="IX8" s="85" t="b">
        <f>IF(SUM($O$7,$NC$7:$NF$7)=0,FALSE,TRUE)</f>
        <v>0</v>
      </c>
      <c r="IY8" s="87" t="s">
        <v>132</v>
      </c>
      <c r="IZ8" s="85"/>
      <c r="JA8" s="85"/>
      <c r="JB8" s="85"/>
      <c r="JC8" s="85"/>
      <c r="JD8" s="86"/>
      <c r="JE8" s="85"/>
      <c r="JF8" s="85"/>
      <c r="JG8" s="85" t="str">
        <f>JH4</f>
        <v>修繕費比率（％）</v>
      </c>
      <c r="JH8" s="85" t="b">
        <f>IF(SUM($O$7,$NC$7:$NF$7)=0,FALSE,TRUE)</f>
        <v>0</v>
      </c>
      <c r="JI8" s="87" t="s">
        <v>132</v>
      </c>
      <c r="JJ8" s="85"/>
      <c r="JK8" s="85"/>
      <c r="JL8" s="85"/>
      <c r="JM8" s="85"/>
      <c r="JN8" s="85"/>
      <c r="JO8" s="86"/>
      <c r="JP8" s="85"/>
      <c r="JQ8" s="85" t="str">
        <f>JR4</f>
        <v>企業債残高対料金収入比率（％）</v>
      </c>
      <c r="JR8" s="85" t="b">
        <f>IF(SUM($O$7,$NC$7:$NF$7)=0,FALSE,TRUE)</f>
        <v>0</v>
      </c>
      <c r="JS8" s="87" t="s">
        <v>132</v>
      </c>
      <c r="JT8" s="85"/>
      <c r="JU8" s="85"/>
      <c r="JV8" s="85"/>
      <c r="JW8" s="85"/>
      <c r="JX8" s="85"/>
      <c r="JY8" s="85"/>
      <c r="JZ8" s="86"/>
      <c r="KA8" s="85" t="str">
        <f>KB4</f>
        <v>有形固定資産減価償却率（％）</v>
      </c>
      <c r="KB8" s="85" t="b">
        <v>0</v>
      </c>
      <c r="KC8" s="87" t="s">
        <v>133</v>
      </c>
      <c r="KD8" s="85"/>
      <c r="KE8" s="85"/>
      <c r="KF8" s="85"/>
      <c r="KG8" s="85"/>
      <c r="KH8" s="85"/>
      <c r="KI8" s="85"/>
      <c r="KJ8" s="85"/>
      <c r="KK8" s="85" t="str">
        <f>KL4</f>
        <v>FIT収入割合（％）</v>
      </c>
      <c r="KL8" s="85" t="b">
        <f>IF(SUM($O$7,$NC$7:$NF$7)=0,FALSE,TRUE)</f>
        <v>0</v>
      </c>
      <c r="KM8" s="87" t="s">
        <v>132</v>
      </c>
      <c r="KN8" s="85"/>
      <c r="KO8" s="85"/>
      <c r="KP8" s="85"/>
      <c r="KQ8" s="84"/>
      <c r="KR8" s="84"/>
      <c r="KS8" s="84"/>
      <c r="KT8" s="84"/>
      <c r="KU8" s="85" t="str">
        <f>KV5</f>
        <v>最大出力合計</v>
      </c>
      <c r="KV8" s="85" t="str">
        <f>KW4</f>
        <v>設備利用率（％）</v>
      </c>
      <c r="KW8" s="85" t="b">
        <f>IF(SUM($P$7,$NG$7:$NJ$7)=0,FALSE,TRUE)</f>
        <v>0</v>
      </c>
      <c r="KX8" s="87" t="s">
        <v>132</v>
      </c>
      <c r="KY8" s="85"/>
      <c r="KZ8" s="85"/>
      <c r="LA8" s="85"/>
      <c r="LB8" s="85"/>
      <c r="LC8" s="86"/>
      <c r="LD8" s="85"/>
      <c r="LE8" s="85"/>
      <c r="LF8" s="85" t="str">
        <f>LG4</f>
        <v>修繕費比率（％）</v>
      </c>
      <c r="LG8" s="85" t="b">
        <f>IF(SUM($P$7,$NG$7:$NJ$7)=0,FALSE,TRUE)</f>
        <v>0</v>
      </c>
      <c r="LH8" s="87" t="s">
        <v>132</v>
      </c>
      <c r="LI8" s="85"/>
      <c r="LJ8" s="85"/>
      <c r="LK8" s="85"/>
      <c r="LL8" s="85"/>
      <c r="LM8" s="85"/>
      <c r="LN8" s="86"/>
      <c r="LO8" s="85"/>
      <c r="LP8" s="85" t="str">
        <f>LQ4</f>
        <v>企業債残高対料金収入比率（％）</v>
      </c>
      <c r="LQ8" s="85" t="b">
        <f>IF(SUM($P$7,$NG$7:$NJ$7)=0,FALSE,TRUE)</f>
        <v>0</v>
      </c>
      <c r="LR8" s="87" t="s">
        <v>132</v>
      </c>
      <c r="LS8" s="85"/>
      <c r="LT8" s="85"/>
      <c r="LU8" s="85"/>
      <c r="LV8" s="85"/>
      <c r="LW8" s="85"/>
      <c r="LX8" s="85"/>
      <c r="LY8" s="86"/>
      <c r="LZ8" s="85" t="str">
        <f>MA4</f>
        <v>有形固定資産減価償却率（％）</v>
      </c>
      <c r="MA8" s="85" t="b">
        <v>0</v>
      </c>
      <c r="MB8" s="87" t="s">
        <v>133</v>
      </c>
      <c r="MC8" s="85"/>
      <c r="MD8" s="85"/>
      <c r="ME8" s="85"/>
      <c r="MF8" s="85"/>
      <c r="MG8" s="85"/>
      <c r="MH8" s="85"/>
      <c r="MI8" s="85"/>
      <c r="MJ8" s="85" t="str">
        <f>MK4</f>
        <v>FIT収入割合（％）</v>
      </c>
      <c r="MK8" s="85" t="b">
        <f>IF(SUM($P$7,$NG$7:$NJ$7)=0,FALSE,TRUE)</f>
        <v>0</v>
      </c>
      <c r="ML8" s="87" t="s">
        <v>132</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134</v>
      </c>
      <c r="C9" s="89" t="s">
        <v>135</v>
      </c>
      <c r="D9" s="89" t="s">
        <v>136</v>
      </c>
      <c r="E9" s="89" t="s">
        <v>137</v>
      </c>
      <c r="F9" s="89" t="s">
        <v>138</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139</v>
      </c>
      <c r="AY9" s="90"/>
      <c r="AZ9" s="90"/>
      <c r="BA9" s="90"/>
      <c r="BB9" s="90"/>
      <c r="BC9" s="90"/>
      <c r="BD9" s="84"/>
      <c r="BE9" s="85"/>
      <c r="BF9" s="85"/>
      <c r="BG9" s="85"/>
      <c r="BH9" s="85"/>
      <c r="BI9" s="85" t="s">
        <v>139</v>
      </c>
      <c r="BJ9" s="90"/>
      <c r="BK9" s="90"/>
      <c r="BL9" s="90"/>
      <c r="BM9" s="90"/>
      <c r="BN9" s="90"/>
      <c r="BO9" s="84"/>
      <c r="BP9" s="85"/>
      <c r="BQ9" s="85"/>
      <c r="BR9" s="85"/>
      <c r="BS9" s="85"/>
      <c r="BT9" s="85" t="s">
        <v>139</v>
      </c>
      <c r="BU9" s="90"/>
      <c r="BV9" s="90"/>
      <c r="BW9" s="90"/>
      <c r="BX9" s="90"/>
      <c r="BY9" s="90"/>
      <c r="BZ9" s="84"/>
      <c r="CA9" s="85"/>
      <c r="CB9" s="85"/>
      <c r="CC9" s="85"/>
      <c r="CD9" s="85"/>
      <c r="CE9" s="85" t="s">
        <v>139</v>
      </c>
      <c r="CF9" s="90"/>
      <c r="CG9" s="90"/>
      <c r="CH9" s="90"/>
      <c r="CI9" s="90"/>
      <c r="CJ9" s="90"/>
      <c r="CK9" s="84"/>
      <c r="CL9" s="85"/>
      <c r="CM9" s="85"/>
      <c r="CN9" s="85"/>
      <c r="CO9" s="85" t="s">
        <v>139</v>
      </c>
      <c r="CP9" s="90"/>
      <c r="CQ9" s="90"/>
      <c r="CR9" s="90"/>
      <c r="CS9" s="90"/>
      <c r="CT9" s="90"/>
      <c r="CU9" s="85"/>
      <c r="CV9" s="84"/>
      <c r="CW9" s="85"/>
      <c r="CX9" s="85"/>
      <c r="CY9" s="91" t="str">
        <f>"（最大出力合計"&amp;TEXT(CZ7,"#,##0")&amp;"kW）"</f>
        <v>（最大出力合計555kW）</v>
      </c>
      <c r="CZ9" s="85" t="s">
        <v>139</v>
      </c>
      <c r="DA9" s="90"/>
      <c r="DB9" s="90"/>
      <c r="DC9" s="90"/>
      <c r="DD9" s="90"/>
      <c r="DE9" s="90"/>
      <c r="DF9" s="85"/>
      <c r="DG9" s="84"/>
      <c r="DH9" s="85"/>
      <c r="DI9" s="85"/>
      <c r="DJ9" s="85" t="s">
        <v>139</v>
      </c>
      <c r="DK9" s="90"/>
      <c r="DL9" s="90"/>
      <c r="DM9" s="90"/>
      <c r="DN9" s="90"/>
      <c r="DO9" s="90"/>
      <c r="DP9" s="85"/>
      <c r="DQ9" s="85"/>
      <c r="DR9" s="84"/>
      <c r="DS9" s="85"/>
      <c r="DT9" s="85" t="s">
        <v>139</v>
      </c>
      <c r="DU9" s="90"/>
      <c r="DV9" s="90"/>
      <c r="DW9" s="90"/>
      <c r="DX9" s="90"/>
      <c r="DY9" s="90"/>
      <c r="DZ9" s="85"/>
      <c r="EA9" s="85"/>
      <c r="EB9" s="85"/>
      <c r="EC9" s="84"/>
      <c r="ED9" s="85" t="s">
        <v>139</v>
      </c>
      <c r="EE9" s="90"/>
      <c r="EF9" s="90"/>
      <c r="EG9" s="90"/>
      <c r="EH9" s="90"/>
      <c r="EI9" s="90"/>
      <c r="EJ9" s="85"/>
      <c r="EK9" s="85"/>
      <c r="EL9" s="85"/>
      <c r="EM9" s="85"/>
      <c r="EN9" s="85" t="s">
        <v>139</v>
      </c>
      <c r="EO9" s="90"/>
      <c r="EP9" s="90"/>
      <c r="EQ9" s="90"/>
      <c r="ER9" s="90"/>
      <c r="ES9" s="90"/>
      <c r="ET9" s="84"/>
      <c r="EU9" s="84"/>
      <c r="EV9" s="84"/>
      <c r="EW9" s="84"/>
      <c r="EX9" s="91" t="str">
        <f>"（最大出力合計"&amp;TEXT(EY7,"#,##0")&amp;"kW）"</f>
        <v>（最大出力合計555kW）</v>
      </c>
      <c r="EY9" s="85" t="s">
        <v>139</v>
      </c>
      <c r="EZ9" s="90"/>
      <c r="FA9" s="90"/>
      <c r="FB9" s="90"/>
      <c r="FC9" s="90"/>
      <c r="FD9" s="90"/>
      <c r="FE9" s="85"/>
      <c r="FF9" s="84"/>
      <c r="FG9" s="85"/>
      <c r="FH9" s="85"/>
      <c r="FI9" s="85" t="s">
        <v>139</v>
      </c>
      <c r="FJ9" s="90"/>
      <c r="FK9" s="90"/>
      <c r="FL9" s="90"/>
      <c r="FM9" s="90"/>
      <c r="FN9" s="90"/>
      <c r="FO9" s="85"/>
      <c r="FP9" s="85"/>
      <c r="FQ9" s="84"/>
      <c r="FR9" s="85"/>
      <c r="FS9" s="85" t="s">
        <v>139</v>
      </c>
      <c r="FT9" s="90"/>
      <c r="FU9" s="90"/>
      <c r="FV9" s="90"/>
      <c r="FW9" s="90"/>
      <c r="FX9" s="90"/>
      <c r="FY9" s="85"/>
      <c r="FZ9" s="85"/>
      <c r="GA9" s="85"/>
      <c r="GB9" s="84"/>
      <c r="GC9" s="85" t="s">
        <v>139</v>
      </c>
      <c r="GD9" s="90"/>
      <c r="GE9" s="90"/>
      <c r="GF9" s="90"/>
      <c r="GG9" s="90"/>
      <c r="GH9" s="90"/>
      <c r="GI9" s="85"/>
      <c r="GJ9" s="85"/>
      <c r="GK9" s="85"/>
      <c r="GL9" s="85"/>
      <c r="GM9" s="85" t="s">
        <v>139</v>
      </c>
      <c r="GN9" s="90"/>
      <c r="GO9" s="90"/>
      <c r="GP9" s="90"/>
      <c r="GQ9" s="90"/>
      <c r="GR9" s="90"/>
      <c r="GS9" s="84"/>
      <c r="GT9" s="84"/>
      <c r="GU9" s="84"/>
      <c r="GV9" s="84"/>
      <c r="GW9" s="91" t="str">
        <f>"（最大出力合計"&amp;TEXT(GX7,"#,##0")&amp;"kW）"</f>
        <v>（最大出力合計-kW）</v>
      </c>
      <c r="GX9" s="85" t="s">
        <v>139</v>
      </c>
      <c r="GY9" s="90"/>
      <c r="GZ9" s="90"/>
      <c r="HA9" s="90"/>
      <c r="HB9" s="90"/>
      <c r="HC9" s="90"/>
      <c r="HD9" s="85"/>
      <c r="HE9" s="84"/>
      <c r="HF9" s="85"/>
      <c r="HG9" s="85"/>
      <c r="HH9" s="85" t="s">
        <v>139</v>
      </c>
      <c r="HI9" s="90"/>
      <c r="HJ9" s="90"/>
      <c r="HK9" s="90"/>
      <c r="HL9" s="90"/>
      <c r="HM9" s="90"/>
      <c r="HN9" s="85"/>
      <c r="HO9" s="85"/>
      <c r="HP9" s="84"/>
      <c r="HQ9" s="85"/>
      <c r="HR9" s="85" t="s">
        <v>139</v>
      </c>
      <c r="HS9" s="90"/>
      <c r="HT9" s="90"/>
      <c r="HU9" s="90"/>
      <c r="HV9" s="90"/>
      <c r="HW9" s="90"/>
      <c r="HX9" s="85"/>
      <c r="HY9" s="85"/>
      <c r="HZ9" s="85"/>
      <c r="IA9" s="84"/>
      <c r="IB9" s="85" t="s">
        <v>139</v>
      </c>
      <c r="IC9" s="90"/>
      <c r="ID9" s="90"/>
      <c r="IE9" s="90"/>
      <c r="IF9" s="90"/>
      <c r="IG9" s="90"/>
      <c r="IH9" s="85"/>
      <c r="II9" s="85"/>
      <c r="IJ9" s="85"/>
      <c r="IK9" s="85"/>
      <c r="IL9" s="85" t="s">
        <v>139</v>
      </c>
      <c r="IM9" s="90"/>
      <c r="IN9" s="90"/>
      <c r="IO9" s="90"/>
      <c r="IP9" s="90"/>
      <c r="IQ9" s="90"/>
      <c r="IR9" s="84"/>
      <c r="IS9" s="84"/>
      <c r="IT9" s="84"/>
      <c r="IU9" s="84"/>
      <c r="IV9" s="91" t="str">
        <f>"（最大出力合計"&amp;TEXT(IW7,"#,##0")&amp;"kW）"</f>
        <v>（最大出力合計-kW）</v>
      </c>
      <c r="IW9" s="85" t="s">
        <v>139</v>
      </c>
      <c r="IX9" s="90"/>
      <c r="IY9" s="90"/>
      <c r="IZ9" s="90"/>
      <c r="JA9" s="90"/>
      <c r="JB9" s="90"/>
      <c r="JC9" s="85"/>
      <c r="JD9" s="84"/>
      <c r="JE9" s="85"/>
      <c r="JF9" s="85"/>
      <c r="JG9" s="85" t="s">
        <v>139</v>
      </c>
      <c r="JH9" s="90"/>
      <c r="JI9" s="90"/>
      <c r="JJ9" s="90"/>
      <c r="JK9" s="90"/>
      <c r="JL9" s="90"/>
      <c r="JM9" s="85"/>
      <c r="JN9" s="85"/>
      <c r="JO9" s="84"/>
      <c r="JP9" s="85"/>
      <c r="JQ9" s="85" t="s">
        <v>139</v>
      </c>
      <c r="JR9" s="90"/>
      <c r="JS9" s="90"/>
      <c r="JT9" s="90"/>
      <c r="JU9" s="90"/>
      <c r="JV9" s="90"/>
      <c r="JW9" s="85"/>
      <c r="JX9" s="85"/>
      <c r="JY9" s="85"/>
      <c r="JZ9" s="84"/>
      <c r="KA9" s="85" t="s">
        <v>139</v>
      </c>
      <c r="KB9" s="90"/>
      <c r="KC9" s="90"/>
      <c r="KD9" s="90"/>
      <c r="KE9" s="90"/>
      <c r="KF9" s="90"/>
      <c r="KG9" s="85"/>
      <c r="KH9" s="85"/>
      <c r="KI9" s="85"/>
      <c r="KJ9" s="85"/>
      <c r="KK9" s="85" t="s">
        <v>139</v>
      </c>
      <c r="KL9" s="90"/>
      <c r="KM9" s="90"/>
      <c r="KN9" s="90"/>
      <c r="KO9" s="90"/>
      <c r="KP9" s="90"/>
      <c r="KQ9" s="84"/>
      <c r="KR9" s="84"/>
      <c r="KS9" s="84"/>
      <c r="KT9" s="84"/>
      <c r="KU9" s="91" t="str">
        <f>"（最大出力合計"&amp;TEXT(KV7,"#,##0")&amp;"kW）"</f>
        <v>（最大出力合計-kW）</v>
      </c>
      <c r="KV9" s="85" t="s">
        <v>139</v>
      </c>
      <c r="KW9" s="90"/>
      <c r="KX9" s="90"/>
      <c r="KY9" s="90"/>
      <c r="KZ9" s="90"/>
      <c r="LA9" s="90"/>
      <c r="LB9" s="85"/>
      <c r="LC9" s="84"/>
      <c r="LD9" s="85"/>
      <c r="LE9" s="85"/>
      <c r="LF9" s="85" t="s">
        <v>139</v>
      </c>
      <c r="LG9" s="90"/>
      <c r="LH9" s="90"/>
      <c r="LI9" s="90"/>
      <c r="LJ9" s="90"/>
      <c r="LK9" s="90"/>
      <c r="LL9" s="85"/>
      <c r="LM9" s="85"/>
      <c r="LN9" s="84"/>
      <c r="LO9" s="85"/>
      <c r="LP9" s="85" t="s">
        <v>139</v>
      </c>
      <c r="LQ9" s="90"/>
      <c r="LR9" s="90"/>
      <c r="LS9" s="90"/>
      <c r="LT9" s="90"/>
      <c r="LU9" s="90"/>
      <c r="LV9" s="85"/>
      <c r="LW9" s="85"/>
      <c r="LX9" s="85"/>
      <c r="LY9" s="84"/>
      <c r="LZ9" s="85" t="s">
        <v>139</v>
      </c>
      <c r="MA9" s="90"/>
      <c r="MB9" s="90"/>
      <c r="MC9" s="90"/>
      <c r="MD9" s="90"/>
      <c r="ME9" s="90"/>
      <c r="MF9" s="85"/>
      <c r="MG9" s="85"/>
      <c r="MH9" s="85"/>
      <c r="MI9" s="85"/>
      <c r="MJ9" s="85" t="s">
        <v>139</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140</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141</v>
      </c>
      <c r="AY11" s="95">
        <f>AY7</f>
        <v>110.4</v>
      </c>
      <c r="AZ11" s="95">
        <f>AZ7</f>
        <v>139.9</v>
      </c>
      <c r="BA11" s="95">
        <f>BA7</f>
        <v>180.4</v>
      </c>
      <c r="BB11" s="95">
        <f>BB7</f>
        <v>150.1</v>
      </c>
      <c r="BC11" s="95">
        <f>BC7</f>
        <v>163.1</v>
      </c>
      <c r="BD11" s="84"/>
      <c r="BE11" s="84"/>
      <c r="BF11" s="84"/>
      <c r="BG11" s="84"/>
      <c r="BH11" s="84"/>
      <c r="BI11" s="94" t="s">
        <v>141</v>
      </c>
      <c r="BJ11" s="95">
        <f>BJ7</f>
        <v>93.6</v>
      </c>
      <c r="BK11" s="95">
        <f>BK7</f>
        <v>267.3</v>
      </c>
      <c r="BL11" s="95">
        <f>BL7</f>
        <v>338.3</v>
      </c>
      <c r="BM11" s="95">
        <f>BM7</f>
        <v>339</v>
      </c>
      <c r="BN11" s="95">
        <f>BN7</f>
        <v>453.8</v>
      </c>
      <c r="BO11" s="84"/>
      <c r="BP11" s="84"/>
      <c r="BQ11" s="84"/>
      <c r="BR11" s="84"/>
      <c r="BS11" s="84"/>
      <c r="BT11" s="94" t="s">
        <v>141</v>
      </c>
      <c r="BU11" s="95" t="str">
        <f>BU7</f>
        <v>-</v>
      </c>
      <c r="BV11" s="95" t="str">
        <f>BV7</f>
        <v>-</v>
      </c>
      <c r="BW11" s="95" t="str">
        <f>BW7</f>
        <v>-</v>
      </c>
      <c r="BX11" s="95" t="str">
        <f>BX7</f>
        <v>-</v>
      </c>
      <c r="BY11" s="95" t="str">
        <f>BY7</f>
        <v>-</v>
      </c>
      <c r="BZ11" s="84"/>
      <c r="CA11" s="84"/>
      <c r="CB11" s="84"/>
      <c r="CC11" s="84"/>
      <c r="CD11" s="84"/>
      <c r="CE11" s="94" t="s">
        <v>142</v>
      </c>
      <c r="CF11" s="95">
        <f>CF7</f>
        <v>11661.4</v>
      </c>
      <c r="CG11" s="95">
        <f>CG7</f>
        <v>22257.3</v>
      </c>
      <c r="CH11" s="95">
        <f>CH7</f>
        <v>21297.599999999999</v>
      </c>
      <c r="CI11" s="95">
        <f>CI7</f>
        <v>26207.4</v>
      </c>
      <c r="CJ11" s="95">
        <f>CJ7</f>
        <v>28591.200000000001</v>
      </c>
      <c r="CK11" s="84"/>
      <c r="CL11" s="84"/>
      <c r="CM11" s="84"/>
      <c r="CN11" s="84"/>
      <c r="CO11" s="94" t="s">
        <v>142</v>
      </c>
      <c r="CP11" s="96">
        <f>CP7</f>
        <v>1685</v>
      </c>
      <c r="CQ11" s="96">
        <f>CQ7</f>
        <v>35730</v>
      </c>
      <c r="CR11" s="96">
        <f>CR7</f>
        <v>54296</v>
      </c>
      <c r="CS11" s="96">
        <f>CS7</f>
        <v>55949</v>
      </c>
      <c r="CT11" s="96">
        <f>CT7</f>
        <v>126773</v>
      </c>
      <c r="CU11" s="84"/>
      <c r="CV11" s="84"/>
      <c r="CW11" s="84"/>
      <c r="CX11" s="84"/>
      <c r="CY11" s="84"/>
      <c r="CZ11" s="94" t="s">
        <v>141</v>
      </c>
      <c r="DA11" s="95">
        <f>DA7</f>
        <v>49.5</v>
      </c>
      <c r="DB11" s="95">
        <f>DB7</f>
        <v>72.7</v>
      </c>
      <c r="DC11" s="95">
        <f>DC7</f>
        <v>79.5</v>
      </c>
      <c r="DD11" s="95">
        <f>DD7</f>
        <v>59.9</v>
      </c>
      <c r="DE11" s="95">
        <f>DE7</f>
        <v>71.7</v>
      </c>
      <c r="DF11" s="84"/>
      <c r="DG11" s="84"/>
      <c r="DH11" s="84"/>
      <c r="DI11" s="84"/>
      <c r="DJ11" s="94" t="s">
        <v>141</v>
      </c>
      <c r="DK11" s="95">
        <f>DK7</f>
        <v>0</v>
      </c>
      <c r="DL11" s="95">
        <f>DL7</f>
        <v>0</v>
      </c>
      <c r="DM11" s="95">
        <f>DM7</f>
        <v>3.6</v>
      </c>
      <c r="DN11" s="95">
        <f>DN7</f>
        <v>0</v>
      </c>
      <c r="DO11" s="95">
        <f>DO7</f>
        <v>0</v>
      </c>
      <c r="DP11" s="84"/>
      <c r="DQ11" s="84"/>
      <c r="DR11" s="84"/>
      <c r="DS11" s="84"/>
      <c r="DT11" s="94" t="s">
        <v>141</v>
      </c>
      <c r="DU11" s="95">
        <f>DU7</f>
        <v>1783.5</v>
      </c>
      <c r="DV11" s="95">
        <f>DV7</f>
        <v>1058.5999999999999</v>
      </c>
      <c r="DW11" s="95">
        <f>DW7</f>
        <v>1155.3</v>
      </c>
      <c r="DX11" s="95">
        <f>DX7</f>
        <v>1532.8</v>
      </c>
      <c r="DY11" s="95">
        <f>DY7</f>
        <v>867.9</v>
      </c>
      <c r="DZ11" s="84"/>
      <c r="EA11" s="84"/>
      <c r="EB11" s="84"/>
      <c r="EC11" s="84"/>
      <c r="ED11" s="94" t="s">
        <v>141</v>
      </c>
      <c r="EE11" s="95" t="str">
        <f>EE7</f>
        <v>-</v>
      </c>
      <c r="EF11" s="95" t="str">
        <f>EF7</f>
        <v>-</v>
      </c>
      <c r="EG11" s="95" t="str">
        <f>EG7</f>
        <v>-</v>
      </c>
      <c r="EH11" s="95" t="str">
        <f>EH7</f>
        <v>-</v>
      </c>
      <c r="EI11" s="95" t="str">
        <f>EI7</f>
        <v>-</v>
      </c>
      <c r="EJ11" s="84"/>
      <c r="EK11" s="84"/>
      <c r="EL11" s="84"/>
      <c r="EM11" s="84"/>
      <c r="EN11" s="94" t="s">
        <v>141</v>
      </c>
      <c r="EO11" s="95">
        <f>EO7</f>
        <v>43.1</v>
      </c>
      <c r="EP11" s="95">
        <f>EP7</f>
        <v>86.2</v>
      </c>
      <c r="EQ11" s="95">
        <f>EQ7</f>
        <v>94.5</v>
      </c>
      <c r="ER11" s="95">
        <f>ER7</f>
        <v>100</v>
      </c>
      <c r="ES11" s="95">
        <f>ES7</f>
        <v>100</v>
      </c>
      <c r="ET11" s="84"/>
      <c r="EU11" s="84"/>
      <c r="EV11" s="84"/>
      <c r="EW11" s="84"/>
      <c r="EX11" s="84"/>
      <c r="EY11" s="94" t="s">
        <v>141</v>
      </c>
      <c r="EZ11" s="95">
        <f>EZ7</f>
        <v>49.5</v>
      </c>
      <c r="FA11" s="95">
        <f>FA7</f>
        <v>72.7</v>
      </c>
      <c r="FB11" s="95">
        <f>FB7</f>
        <v>79.5</v>
      </c>
      <c r="FC11" s="95">
        <f>FC7</f>
        <v>59.9</v>
      </c>
      <c r="FD11" s="95">
        <f>FD7</f>
        <v>71.7</v>
      </c>
      <c r="FE11" s="84"/>
      <c r="FF11" s="84"/>
      <c r="FG11" s="84"/>
      <c r="FH11" s="84"/>
      <c r="FI11" s="94" t="s">
        <v>141</v>
      </c>
      <c r="FJ11" s="95">
        <f>FJ7</f>
        <v>0</v>
      </c>
      <c r="FK11" s="95">
        <f>FK7</f>
        <v>0</v>
      </c>
      <c r="FL11" s="95">
        <f>FL7</f>
        <v>3.6</v>
      </c>
      <c r="FM11" s="95">
        <f>FM7</f>
        <v>0</v>
      </c>
      <c r="FN11" s="95">
        <f>FN7</f>
        <v>0</v>
      </c>
      <c r="FO11" s="84"/>
      <c r="FP11" s="84"/>
      <c r="FQ11" s="84"/>
      <c r="FR11" s="84"/>
      <c r="FS11" s="94" t="s">
        <v>141</v>
      </c>
      <c r="FT11" s="95">
        <f>FT7</f>
        <v>1783.5</v>
      </c>
      <c r="FU11" s="95">
        <f>FU7</f>
        <v>1058.5999999999999</v>
      </c>
      <c r="FV11" s="95">
        <f>FV7</f>
        <v>1155.3</v>
      </c>
      <c r="FW11" s="95">
        <f>FW7</f>
        <v>1532.8</v>
      </c>
      <c r="FX11" s="95">
        <f>FX7</f>
        <v>867.9</v>
      </c>
      <c r="FY11" s="84"/>
      <c r="FZ11" s="84"/>
      <c r="GA11" s="84"/>
      <c r="GB11" s="84"/>
      <c r="GC11" s="94" t="s">
        <v>141</v>
      </c>
      <c r="GD11" s="95" t="str">
        <f>GD7</f>
        <v>-</v>
      </c>
      <c r="GE11" s="95" t="str">
        <f>GE7</f>
        <v>-</v>
      </c>
      <c r="GF11" s="95" t="str">
        <f>GF7</f>
        <v>-</v>
      </c>
      <c r="GG11" s="95" t="str">
        <f>GG7</f>
        <v>-</v>
      </c>
      <c r="GH11" s="95" t="str">
        <f>GH7</f>
        <v>-</v>
      </c>
      <c r="GI11" s="84"/>
      <c r="GJ11" s="84"/>
      <c r="GK11" s="84"/>
      <c r="GL11" s="84"/>
      <c r="GM11" s="94" t="s">
        <v>141</v>
      </c>
      <c r="GN11" s="95">
        <f>GN7</f>
        <v>43.1</v>
      </c>
      <c r="GO11" s="95">
        <f>GO7</f>
        <v>86.2</v>
      </c>
      <c r="GP11" s="95">
        <f>GP7</f>
        <v>94.5</v>
      </c>
      <c r="GQ11" s="95">
        <f>GQ7</f>
        <v>100</v>
      </c>
      <c r="GR11" s="95">
        <f>GR7</f>
        <v>100</v>
      </c>
      <c r="GS11" s="84"/>
      <c r="GT11" s="84"/>
      <c r="GU11" s="84"/>
      <c r="GV11" s="84"/>
      <c r="GW11" s="84"/>
      <c r="GX11" s="94" t="s">
        <v>141</v>
      </c>
      <c r="GY11" s="95" t="str">
        <f>GY7</f>
        <v>-</v>
      </c>
      <c r="GZ11" s="95" t="str">
        <f>GZ7</f>
        <v>-</v>
      </c>
      <c r="HA11" s="95" t="str">
        <f>HA7</f>
        <v>-</v>
      </c>
      <c r="HB11" s="95" t="str">
        <f>HB7</f>
        <v>-</v>
      </c>
      <c r="HC11" s="95" t="str">
        <f>HC7</f>
        <v>-</v>
      </c>
      <c r="HD11" s="84"/>
      <c r="HE11" s="84"/>
      <c r="HF11" s="84"/>
      <c r="HG11" s="84"/>
      <c r="HH11" s="94" t="s">
        <v>141</v>
      </c>
      <c r="HI11" s="95" t="str">
        <f>HI7</f>
        <v>-</v>
      </c>
      <c r="HJ11" s="95" t="str">
        <f>HJ7</f>
        <v>-</v>
      </c>
      <c r="HK11" s="95" t="str">
        <f>HK7</f>
        <v>-</v>
      </c>
      <c r="HL11" s="95" t="str">
        <f>HL7</f>
        <v>-</v>
      </c>
      <c r="HM11" s="95" t="str">
        <f>HM7</f>
        <v>-</v>
      </c>
      <c r="HN11" s="84"/>
      <c r="HO11" s="84"/>
      <c r="HP11" s="84"/>
      <c r="HQ11" s="84"/>
      <c r="HR11" s="94" t="s">
        <v>141</v>
      </c>
      <c r="HS11" s="95" t="str">
        <f>HS7</f>
        <v>-</v>
      </c>
      <c r="HT11" s="95" t="str">
        <f>HT7</f>
        <v>-</v>
      </c>
      <c r="HU11" s="95" t="str">
        <f>HU7</f>
        <v>-</v>
      </c>
      <c r="HV11" s="95" t="str">
        <f>HV7</f>
        <v>-</v>
      </c>
      <c r="HW11" s="95" t="str">
        <f>HW7</f>
        <v>-</v>
      </c>
      <c r="HX11" s="84"/>
      <c r="HY11" s="84"/>
      <c r="HZ11" s="84"/>
      <c r="IA11" s="84"/>
      <c r="IB11" s="94" t="s">
        <v>141</v>
      </c>
      <c r="IC11" s="95" t="str">
        <f>IC7</f>
        <v>-</v>
      </c>
      <c r="ID11" s="95" t="str">
        <f>ID7</f>
        <v>-</v>
      </c>
      <c r="IE11" s="95" t="str">
        <f>IE7</f>
        <v>-</v>
      </c>
      <c r="IF11" s="95" t="str">
        <f>IF7</f>
        <v>-</v>
      </c>
      <c r="IG11" s="95" t="str">
        <f>IG7</f>
        <v>-</v>
      </c>
      <c r="IH11" s="84"/>
      <c r="II11" s="84"/>
      <c r="IJ11" s="84"/>
      <c r="IK11" s="84"/>
      <c r="IL11" s="94" t="s">
        <v>141</v>
      </c>
      <c r="IM11" s="95" t="str">
        <f>IM7</f>
        <v>-</v>
      </c>
      <c r="IN11" s="95" t="str">
        <f>IN7</f>
        <v>-</v>
      </c>
      <c r="IO11" s="95" t="str">
        <f>IO7</f>
        <v>-</v>
      </c>
      <c r="IP11" s="95" t="str">
        <f>IP7</f>
        <v>-</v>
      </c>
      <c r="IQ11" s="95" t="str">
        <f>IQ7</f>
        <v>-</v>
      </c>
      <c r="IR11" s="84"/>
      <c r="IS11" s="84"/>
      <c r="IT11" s="84"/>
      <c r="IU11" s="84"/>
      <c r="IV11" s="84"/>
      <c r="IW11" s="94" t="s">
        <v>141</v>
      </c>
      <c r="IX11" s="95" t="str">
        <f>IX7</f>
        <v>-</v>
      </c>
      <c r="IY11" s="95" t="str">
        <f>IY7</f>
        <v>-</v>
      </c>
      <c r="IZ11" s="95" t="str">
        <f>IZ7</f>
        <v>-</v>
      </c>
      <c r="JA11" s="95" t="str">
        <f>JA7</f>
        <v>-</v>
      </c>
      <c r="JB11" s="95" t="str">
        <f>JB7</f>
        <v>-</v>
      </c>
      <c r="JC11" s="84"/>
      <c r="JD11" s="84"/>
      <c r="JE11" s="84"/>
      <c r="JF11" s="84"/>
      <c r="JG11" s="94" t="s">
        <v>141</v>
      </c>
      <c r="JH11" s="95" t="str">
        <f>JH7</f>
        <v>-</v>
      </c>
      <c r="JI11" s="95" t="str">
        <f>JI7</f>
        <v>-</v>
      </c>
      <c r="JJ11" s="95" t="str">
        <f>JJ7</f>
        <v>-</v>
      </c>
      <c r="JK11" s="95" t="str">
        <f>JK7</f>
        <v>-</v>
      </c>
      <c r="JL11" s="95" t="str">
        <f>JL7</f>
        <v>-</v>
      </c>
      <c r="JM11" s="84"/>
      <c r="JN11" s="84"/>
      <c r="JO11" s="84"/>
      <c r="JP11" s="84"/>
      <c r="JQ11" s="94" t="s">
        <v>143</v>
      </c>
      <c r="JR11" s="95" t="str">
        <f>JR7</f>
        <v>-</v>
      </c>
      <c r="JS11" s="95" t="str">
        <f>JS7</f>
        <v>-</v>
      </c>
      <c r="JT11" s="95" t="str">
        <f>JT7</f>
        <v>-</v>
      </c>
      <c r="JU11" s="95" t="str">
        <f>JU7</f>
        <v>-</v>
      </c>
      <c r="JV11" s="95" t="str">
        <f>JV7</f>
        <v>-</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141</v>
      </c>
      <c r="KL11" s="95" t="str">
        <f>KL7</f>
        <v>-</v>
      </c>
      <c r="KM11" s="95" t="str">
        <f>KM7</f>
        <v>-</v>
      </c>
      <c r="KN11" s="95" t="str">
        <f>KN7</f>
        <v>-</v>
      </c>
      <c r="KO11" s="95" t="str">
        <f>KO7</f>
        <v>-</v>
      </c>
      <c r="KP11" s="95" t="str">
        <f>KP7</f>
        <v>-</v>
      </c>
      <c r="KQ11" s="84"/>
      <c r="KR11" s="84"/>
      <c r="KS11" s="84"/>
      <c r="KT11" s="84"/>
      <c r="KU11" s="84"/>
      <c r="KV11" s="94" t="s">
        <v>145</v>
      </c>
      <c r="KW11" s="95" t="str">
        <f>KW7</f>
        <v>-</v>
      </c>
      <c r="KX11" s="95" t="str">
        <f>KX7</f>
        <v>-</v>
      </c>
      <c r="KY11" s="95" t="str">
        <f>KY7</f>
        <v>-</v>
      </c>
      <c r="KZ11" s="95" t="str">
        <f>KZ7</f>
        <v>-</v>
      </c>
      <c r="LA11" s="95" t="str">
        <f>LA7</f>
        <v>-</v>
      </c>
      <c r="LB11" s="84"/>
      <c r="LC11" s="84"/>
      <c r="LD11" s="84"/>
      <c r="LE11" s="84"/>
      <c r="LF11" s="94" t="s">
        <v>143</v>
      </c>
      <c r="LG11" s="95" t="str">
        <f>LG7</f>
        <v>-</v>
      </c>
      <c r="LH11" s="95" t="str">
        <f>LH7</f>
        <v>-</v>
      </c>
      <c r="LI11" s="95" t="str">
        <f>LI7</f>
        <v>-</v>
      </c>
      <c r="LJ11" s="95" t="str">
        <f>LJ7</f>
        <v>-</v>
      </c>
      <c r="LK11" s="95" t="str">
        <f>LK7</f>
        <v>-</v>
      </c>
      <c r="LL11" s="84"/>
      <c r="LM11" s="84"/>
      <c r="LN11" s="84"/>
      <c r="LO11" s="84"/>
      <c r="LP11" s="94" t="s">
        <v>141</v>
      </c>
      <c r="LQ11" s="95" t="str">
        <f>LQ7</f>
        <v>-</v>
      </c>
      <c r="LR11" s="95" t="str">
        <f>LR7</f>
        <v>-</v>
      </c>
      <c r="LS11" s="95" t="str">
        <f>LS7</f>
        <v>-</v>
      </c>
      <c r="LT11" s="95" t="str">
        <f>LT7</f>
        <v>-</v>
      </c>
      <c r="LU11" s="95" t="str">
        <f>LU7</f>
        <v>-</v>
      </c>
      <c r="LV11" s="84"/>
      <c r="LW11" s="84"/>
      <c r="LX11" s="84"/>
      <c r="LY11" s="84"/>
      <c r="LZ11" s="94" t="s">
        <v>146</v>
      </c>
      <c r="MA11" s="95" t="str">
        <f>MA7</f>
        <v>-</v>
      </c>
      <c r="MB11" s="95" t="str">
        <f>MB7</f>
        <v>-</v>
      </c>
      <c r="MC11" s="95" t="str">
        <f>MC7</f>
        <v>-</v>
      </c>
      <c r="MD11" s="95" t="str">
        <f>MD7</f>
        <v>-</v>
      </c>
      <c r="ME11" s="95" t="str">
        <f>ME7</f>
        <v>-</v>
      </c>
      <c r="MF11" s="84"/>
      <c r="MG11" s="84"/>
      <c r="MH11" s="84"/>
      <c r="MI11" s="84"/>
      <c r="MJ11" s="94" t="s">
        <v>141</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147</v>
      </c>
      <c r="AY12" s="95">
        <f>BD7</f>
        <v>124.4</v>
      </c>
      <c r="AZ12" s="95">
        <f>BE7</f>
        <v>118.8</v>
      </c>
      <c r="BA12" s="95">
        <f>BF7</f>
        <v>88.8</v>
      </c>
      <c r="BB12" s="95">
        <f>BG7</f>
        <v>121.3</v>
      </c>
      <c r="BC12" s="95">
        <f>BH7</f>
        <v>123.2</v>
      </c>
      <c r="BD12" s="84"/>
      <c r="BE12" s="84"/>
      <c r="BF12" s="84"/>
      <c r="BG12" s="84"/>
      <c r="BH12" s="84"/>
      <c r="BI12" s="94" t="s">
        <v>147</v>
      </c>
      <c r="BJ12" s="95">
        <f>BO7</f>
        <v>324.60000000000002</v>
      </c>
      <c r="BK12" s="95">
        <f>BP7</f>
        <v>255.4</v>
      </c>
      <c r="BL12" s="95">
        <f>BQ7</f>
        <v>269.8</v>
      </c>
      <c r="BM12" s="95">
        <f>BR7</f>
        <v>247.9</v>
      </c>
      <c r="BN12" s="95">
        <f>BS7</f>
        <v>240.1</v>
      </c>
      <c r="BO12" s="84"/>
      <c r="BP12" s="84"/>
      <c r="BQ12" s="84"/>
      <c r="BR12" s="84"/>
      <c r="BS12" s="84"/>
      <c r="BT12" s="94" t="s">
        <v>147</v>
      </c>
      <c r="BU12" s="95" t="str">
        <f>BZ7</f>
        <v>-</v>
      </c>
      <c r="BV12" s="95" t="str">
        <f>CA7</f>
        <v>-</v>
      </c>
      <c r="BW12" s="95" t="str">
        <f>CB7</f>
        <v>-</v>
      </c>
      <c r="BX12" s="95" t="str">
        <f>CC7</f>
        <v>-</v>
      </c>
      <c r="BY12" s="95" t="str">
        <f>CD7</f>
        <v>-</v>
      </c>
      <c r="BZ12" s="84"/>
      <c r="CA12" s="84"/>
      <c r="CB12" s="84"/>
      <c r="CC12" s="84"/>
      <c r="CD12" s="84"/>
      <c r="CE12" s="94" t="s">
        <v>147</v>
      </c>
      <c r="CF12" s="95">
        <f>CK7</f>
        <v>17642.5</v>
      </c>
      <c r="CG12" s="95">
        <f>CL7</f>
        <v>18815.8</v>
      </c>
      <c r="CH12" s="95">
        <f>CM7</f>
        <v>22847.9</v>
      </c>
      <c r="CI12" s="95">
        <f>CN7</f>
        <v>19199</v>
      </c>
      <c r="CJ12" s="95">
        <f>CO7</f>
        <v>19830.400000000001</v>
      </c>
      <c r="CK12" s="84"/>
      <c r="CL12" s="84"/>
      <c r="CM12" s="84"/>
      <c r="CN12" s="84"/>
      <c r="CO12" s="94" t="s">
        <v>147</v>
      </c>
      <c r="CP12" s="96">
        <f>CU7</f>
        <v>58539</v>
      </c>
      <c r="CQ12" s="96">
        <f>CV7</f>
        <v>37685</v>
      </c>
      <c r="CR12" s="96">
        <f>CW7</f>
        <v>2390</v>
      </c>
      <c r="CS12" s="96">
        <f>CX7</f>
        <v>32739</v>
      </c>
      <c r="CT12" s="96">
        <f>CY7</f>
        <v>34140</v>
      </c>
      <c r="CU12" s="84"/>
      <c r="CV12" s="84"/>
      <c r="CW12" s="84"/>
      <c r="CX12" s="84"/>
      <c r="CY12" s="84"/>
      <c r="CZ12" s="94" t="s">
        <v>147</v>
      </c>
      <c r="DA12" s="95">
        <f>DF7</f>
        <v>33.9</v>
      </c>
      <c r="DB12" s="95">
        <f>DG7</f>
        <v>31</v>
      </c>
      <c r="DC12" s="95">
        <f>DH7</f>
        <v>34.700000000000003</v>
      </c>
      <c r="DD12" s="95">
        <f>DI7</f>
        <v>30</v>
      </c>
      <c r="DE12" s="95">
        <f>DJ7</f>
        <v>30.2</v>
      </c>
      <c r="DF12" s="84"/>
      <c r="DG12" s="84"/>
      <c r="DH12" s="84"/>
      <c r="DI12" s="84"/>
      <c r="DJ12" s="94" t="s">
        <v>148</v>
      </c>
      <c r="DK12" s="95">
        <f>DP7</f>
        <v>14.6</v>
      </c>
      <c r="DL12" s="95">
        <f>DQ7</f>
        <v>17.5</v>
      </c>
      <c r="DM12" s="95">
        <f>DR7</f>
        <v>14.4</v>
      </c>
      <c r="DN12" s="95">
        <f>DS7</f>
        <v>11.8</v>
      </c>
      <c r="DO12" s="95">
        <f>DT7</f>
        <v>14.2</v>
      </c>
      <c r="DP12" s="84"/>
      <c r="DQ12" s="84"/>
      <c r="DR12" s="84"/>
      <c r="DS12" s="84"/>
      <c r="DT12" s="94" t="s">
        <v>147</v>
      </c>
      <c r="DU12" s="95">
        <f>DZ7</f>
        <v>109.9</v>
      </c>
      <c r="DV12" s="95">
        <f>EA7</f>
        <v>107.3</v>
      </c>
      <c r="DW12" s="95">
        <f>EB7</f>
        <v>104.1</v>
      </c>
      <c r="DX12" s="95">
        <f>EC7</f>
        <v>136</v>
      </c>
      <c r="DY12" s="95">
        <f>ED7</f>
        <v>133.5</v>
      </c>
      <c r="DZ12" s="84"/>
      <c r="EA12" s="84"/>
      <c r="EB12" s="84"/>
      <c r="EC12" s="84"/>
      <c r="ED12" s="94" t="s">
        <v>147</v>
      </c>
      <c r="EE12" s="95" t="str">
        <f>EJ7</f>
        <v>-</v>
      </c>
      <c r="EF12" s="95" t="str">
        <f>EK7</f>
        <v>-</v>
      </c>
      <c r="EG12" s="95" t="str">
        <f>EL7</f>
        <v>-</v>
      </c>
      <c r="EH12" s="95" t="str">
        <f>EM7</f>
        <v>-</v>
      </c>
      <c r="EI12" s="95" t="str">
        <f>EN7</f>
        <v>-</v>
      </c>
      <c r="EJ12" s="84"/>
      <c r="EK12" s="84"/>
      <c r="EL12" s="84"/>
      <c r="EM12" s="84"/>
      <c r="EN12" s="94" t="s">
        <v>147</v>
      </c>
      <c r="EO12" s="95">
        <f>ET7</f>
        <v>72.5</v>
      </c>
      <c r="EP12" s="95">
        <f>EU7</f>
        <v>75.599999999999994</v>
      </c>
      <c r="EQ12" s="95">
        <f>EV7</f>
        <v>78.8</v>
      </c>
      <c r="ER12" s="95">
        <f>EW7</f>
        <v>87.3</v>
      </c>
      <c r="ES12" s="95">
        <f>EX7</f>
        <v>82.1</v>
      </c>
      <c r="ET12" s="84"/>
      <c r="EU12" s="84"/>
      <c r="EV12" s="84"/>
      <c r="EW12" s="84"/>
      <c r="EX12" s="84"/>
      <c r="EY12" s="94" t="s">
        <v>147</v>
      </c>
      <c r="EZ12" s="95">
        <f>IF($EZ$8,FE7,"-")</f>
        <v>56.1</v>
      </c>
      <c r="FA12" s="95">
        <f>IF($EZ$8,FF7,"-")</f>
        <v>61.8</v>
      </c>
      <c r="FB12" s="95">
        <f>IF($EZ$8,FG7,"-")</f>
        <v>61.6</v>
      </c>
      <c r="FC12" s="95">
        <f>IF($EZ$8,FH7,"-")</f>
        <v>57.7</v>
      </c>
      <c r="FD12" s="95">
        <f>IF($EZ$8,FI7,"-")</f>
        <v>57.6</v>
      </c>
      <c r="FE12" s="84"/>
      <c r="FF12" s="84"/>
      <c r="FG12" s="84"/>
      <c r="FH12" s="84"/>
      <c r="FI12" s="94" t="s">
        <v>147</v>
      </c>
      <c r="FJ12" s="95">
        <f>IF($FJ$8,FO7,"-")</f>
        <v>16.7</v>
      </c>
      <c r="FK12" s="95">
        <f>IF($FJ$8,FP7,"-")</f>
        <v>8.6999999999999993</v>
      </c>
      <c r="FL12" s="95">
        <f>IF($FJ$8,FQ7,"-")</f>
        <v>6.4</v>
      </c>
      <c r="FM12" s="95">
        <f>IF($FJ$8,FR7,"-")</f>
        <v>5.4</v>
      </c>
      <c r="FN12" s="95">
        <f>IF($FJ$8,FS7,"-")</f>
        <v>8.6999999999999993</v>
      </c>
      <c r="FO12" s="84"/>
      <c r="FP12" s="84"/>
      <c r="FQ12" s="84"/>
      <c r="FR12" s="84"/>
      <c r="FS12" s="94" t="s">
        <v>147</v>
      </c>
      <c r="FT12" s="95">
        <f>IF($FT$8,FY7,"-")</f>
        <v>333.7</v>
      </c>
      <c r="FU12" s="95">
        <f>IF($FT$8,FZ7,"-")</f>
        <v>351.4</v>
      </c>
      <c r="FV12" s="95">
        <f>IF($FT$8,GA7,"-")</f>
        <v>390.3</v>
      </c>
      <c r="FW12" s="95">
        <f>IF($FT$8,GB7,"-")</f>
        <v>394.9</v>
      </c>
      <c r="FX12" s="95">
        <f>IF($FT$8,GC7,"-")</f>
        <v>375</v>
      </c>
      <c r="FY12" s="84"/>
      <c r="FZ12" s="84"/>
      <c r="GA12" s="84"/>
      <c r="GB12" s="84"/>
      <c r="GC12" s="94" t="s">
        <v>147</v>
      </c>
      <c r="GD12" s="95" t="str">
        <f>IF($GD$8,GI7,"-")</f>
        <v>-</v>
      </c>
      <c r="GE12" s="95" t="str">
        <f>IF($GD$8,GJ7,"-")</f>
        <v>-</v>
      </c>
      <c r="GF12" s="95" t="str">
        <f>IF($GD$8,GK7,"-")</f>
        <v>-</v>
      </c>
      <c r="GG12" s="95" t="str">
        <f>IF($GD$8,GL7,"-")</f>
        <v>-</v>
      </c>
      <c r="GH12" s="95" t="str">
        <f>IF($GD$8,GM7,"-")</f>
        <v>-</v>
      </c>
      <c r="GI12" s="84"/>
      <c r="GJ12" s="84"/>
      <c r="GK12" s="84"/>
      <c r="GL12" s="84"/>
      <c r="GM12" s="94" t="s">
        <v>147</v>
      </c>
      <c r="GN12" s="95">
        <f>IF($GN$8,GS7,"-")</f>
        <v>58.4</v>
      </c>
      <c r="GO12" s="95">
        <f>IF($GN$8,GT7,"-")</f>
        <v>80.599999999999994</v>
      </c>
      <c r="GP12" s="95">
        <f>IF($GN$8,GU7,"-")</f>
        <v>85.6</v>
      </c>
      <c r="GQ12" s="95">
        <f>IF($GN$8,GV7,"-")</f>
        <v>92</v>
      </c>
      <c r="GR12" s="95">
        <f>IF($GN$8,GW7,"-")</f>
        <v>94.7</v>
      </c>
      <c r="GS12" s="84"/>
      <c r="GT12" s="84"/>
      <c r="GU12" s="84"/>
      <c r="GV12" s="84"/>
      <c r="GW12" s="84"/>
      <c r="GX12" s="94" t="s">
        <v>147</v>
      </c>
      <c r="GY12" s="95" t="str">
        <f>IF($GY$8,HD7,"-")</f>
        <v>-</v>
      </c>
      <c r="GZ12" s="95" t="str">
        <f>IF($GY$8,HE7,"-")</f>
        <v>-</v>
      </c>
      <c r="HA12" s="95" t="str">
        <f>IF($GY$8,HF7,"-")</f>
        <v>-</v>
      </c>
      <c r="HB12" s="95" t="str">
        <f>IF($GY$8,HG7,"-")</f>
        <v>-</v>
      </c>
      <c r="HC12" s="95" t="str">
        <f>IF($GY$8,HH7,"-")</f>
        <v>-</v>
      </c>
      <c r="HD12" s="84"/>
      <c r="HE12" s="84"/>
      <c r="HF12" s="84"/>
      <c r="HG12" s="84"/>
      <c r="HH12" s="94" t="s">
        <v>147</v>
      </c>
      <c r="HI12" s="95" t="str">
        <f>IF($HI$8,HN7,"-")</f>
        <v>-</v>
      </c>
      <c r="HJ12" s="95" t="str">
        <f>IF($HI$8,HO7,"-")</f>
        <v>-</v>
      </c>
      <c r="HK12" s="95" t="str">
        <f>IF($HI$8,HP7,"-")</f>
        <v>-</v>
      </c>
      <c r="HL12" s="95" t="str">
        <f>IF($HI$8,HQ7,"-")</f>
        <v>-</v>
      </c>
      <c r="HM12" s="95" t="str">
        <f>IF($HI$8,HR7,"-")</f>
        <v>-</v>
      </c>
      <c r="HN12" s="84"/>
      <c r="HO12" s="84"/>
      <c r="HP12" s="84"/>
      <c r="HQ12" s="84"/>
      <c r="HR12" s="94" t="s">
        <v>147</v>
      </c>
      <c r="HS12" s="95" t="str">
        <f>IF($HS$8,HX7,"-")</f>
        <v>-</v>
      </c>
      <c r="HT12" s="95" t="str">
        <f>IF($HS$8,HY7,"-")</f>
        <v>-</v>
      </c>
      <c r="HU12" s="95" t="str">
        <f>IF($HS$8,HZ7,"-")</f>
        <v>-</v>
      </c>
      <c r="HV12" s="95" t="str">
        <f>IF($HS$8,IA7,"-")</f>
        <v>-</v>
      </c>
      <c r="HW12" s="95" t="str">
        <f>IF($HS$8,IB7,"-")</f>
        <v>-</v>
      </c>
      <c r="HX12" s="84"/>
      <c r="HY12" s="84"/>
      <c r="HZ12" s="84"/>
      <c r="IA12" s="84"/>
      <c r="IB12" s="94" t="s">
        <v>147</v>
      </c>
      <c r="IC12" s="95" t="str">
        <f>IF($IC$8,IH7,"-")</f>
        <v>-</v>
      </c>
      <c r="ID12" s="95" t="str">
        <f>IF($IC$8,II7,"-")</f>
        <v>-</v>
      </c>
      <c r="IE12" s="95" t="str">
        <f>IF($IC$8,IJ7,"-")</f>
        <v>-</v>
      </c>
      <c r="IF12" s="95" t="str">
        <f>IF($IC$8,IK7,"-")</f>
        <v>-</v>
      </c>
      <c r="IG12" s="95" t="str">
        <f>IF($IC$8,IL7,"-")</f>
        <v>-</v>
      </c>
      <c r="IH12" s="84"/>
      <c r="II12" s="84"/>
      <c r="IJ12" s="84"/>
      <c r="IK12" s="84"/>
      <c r="IL12" s="94" t="s">
        <v>147</v>
      </c>
      <c r="IM12" s="95" t="str">
        <f>IF($IM$8,IR7,"-")</f>
        <v>-</v>
      </c>
      <c r="IN12" s="95" t="str">
        <f>IF($IM$8,IS7,"-")</f>
        <v>-</v>
      </c>
      <c r="IO12" s="95" t="str">
        <f>IF($IM$8,IT7,"-")</f>
        <v>-</v>
      </c>
      <c r="IP12" s="95" t="str">
        <f>IF($IM$8,IU7,"-")</f>
        <v>-</v>
      </c>
      <c r="IQ12" s="95" t="str">
        <f>IF($IM$8,IV7,"-")</f>
        <v>-</v>
      </c>
      <c r="IR12" s="84"/>
      <c r="IS12" s="84"/>
      <c r="IT12" s="84"/>
      <c r="IU12" s="84"/>
      <c r="IV12" s="84"/>
      <c r="IW12" s="94" t="s">
        <v>147</v>
      </c>
      <c r="IX12" s="95" t="str">
        <f>IF($IX$8,JC7,"-")</f>
        <v>-</v>
      </c>
      <c r="IY12" s="95" t="str">
        <f>IF($IX$8,JD7,"-")</f>
        <v>-</v>
      </c>
      <c r="IZ12" s="95" t="str">
        <f>IF($IX$8,JE7,"-")</f>
        <v>-</v>
      </c>
      <c r="JA12" s="95" t="str">
        <f>IF($IX$8,JF7,"-")</f>
        <v>-</v>
      </c>
      <c r="JB12" s="95" t="str">
        <f>IF($IX$8,JG7,"-")</f>
        <v>-</v>
      </c>
      <c r="JC12" s="84"/>
      <c r="JD12" s="84"/>
      <c r="JE12" s="84"/>
      <c r="JF12" s="84"/>
      <c r="JG12" s="94" t="s">
        <v>147</v>
      </c>
      <c r="JH12" s="95" t="str">
        <f>IF($JH$8,JM7,"-")</f>
        <v>-</v>
      </c>
      <c r="JI12" s="95" t="str">
        <f>IF($JH$8,JN7,"-")</f>
        <v>-</v>
      </c>
      <c r="JJ12" s="95" t="str">
        <f>IF($JH$8,JO7,"-")</f>
        <v>-</v>
      </c>
      <c r="JK12" s="95" t="str">
        <f>IF($JH$8,JP7,"-")</f>
        <v>-</v>
      </c>
      <c r="JL12" s="95" t="str">
        <f>IF($JH$8,JQ7,"-")</f>
        <v>-</v>
      </c>
      <c r="JM12" s="84"/>
      <c r="JN12" s="84"/>
      <c r="JO12" s="84"/>
      <c r="JP12" s="84"/>
      <c r="JQ12" s="94" t="s">
        <v>147</v>
      </c>
      <c r="JR12" s="95" t="str">
        <f>IF($JR$8,JW7,"-")</f>
        <v>-</v>
      </c>
      <c r="JS12" s="95" t="str">
        <f>IF($JR$8,JX7,"-")</f>
        <v>-</v>
      </c>
      <c r="JT12" s="95" t="str">
        <f>IF($JR$8,JY7,"-")</f>
        <v>-</v>
      </c>
      <c r="JU12" s="95" t="str">
        <f>IF($JR$8,JZ7,"-")</f>
        <v>-</v>
      </c>
      <c r="JV12" s="95" t="str">
        <f>IF($JR$8,KA7,"-")</f>
        <v>-</v>
      </c>
      <c r="JW12" s="84"/>
      <c r="JX12" s="84"/>
      <c r="JY12" s="84"/>
      <c r="JZ12" s="84"/>
      <c r="KA12" s="94" t="s">
        <v>147</v>
      </c>
      <c r="KB12" s="95" t="str">
        <f>IF($KB$8,KG7,"-")</f>
        <v>-</v>
      </c>
      <c r="KC12" s="95" t="str">
        <f>IF($KB$8,KH7,"-")</f>
        <v>-</v>
      </c>
      <c r="KD12" s="95" t="str">
        <f>IF($KB$8,KI7,"-")</f>
        <v>-</v>
      </c>
      <c r="KE12" s="95" t="str">
        <f>IF($KB$8,KJ7,"-")</f>
        <v>-</v>
      </c>
      <c r="KF12" s="95" t="str">
        <f>IF($KB$8,KK7,"-")</f>
        <v>-</v>
      </c>
      <c r="KG12" s="84"/>
      <c r="KH12" s="84"/>
      <c r="KI12" s="84"/>
      <c r="KJ12" s="84"/>
      <c r="KK12" s="94" t="s">
        <v>147</v>
      </c>
      <c r="KL12" s="95" t="str">
        <f>IF($KL$8,KQ7,"-")</f>
        <v>-</v>
      </c>
      <c r="KM12" s="95" t="str">
        <f>IF($KL$8,KR7,"-")</f>
        <v>-</v>
      </c>
      <c r="KN12" s="95" t="str">
        <f>IF($KL$8,KS7,"-")</f>
        <v>-</v>
      </c>
      <c r="KO12" s="95" t="str">
        <f>IF($KL$8,KT7,"-")</f>
        <v>-</v>
      </c>
      <c r="KP12" s="95" t="str">
        <f>IF($KL$8,KU7,"-")</f>
        <v>-</v>
      </c>
      <c r="KQ12" s="84"/>
      <c r="KR12" s="84"/>
      <c r="KS12" s="84"/>
      <c r="KT12" s="84"/>
      <c r="KU12" s="84"/>
      <c r="KV12" s="94" t="s">
        <v>147</v>
      </c>
      <c r="KW12" s="95" t="str">
        <f>IF($KW$8,LB7,"-")</f>
        <v>-</v>
      </c>
      <c r="KX12" s="95" t="str">
        <f>IF($KW$8,LC7,"-")</f>
        <v>-</v>
      </c>
      <c r="KY12" s="95" t="str">
        <f>IF($KW$8,LD7,"-")</f>
        <v>-</v>
      </c>
      <c r="KZ12" s="95" t="str">
        <f>IF($KW$8,LE7,"-")</f>
        <v>-</v>
      </c>
      <c r="LA12" s="95" t="str">
        <f>IF($KW$8,LF7,"-")</f>
        <v>-</v>
      </c>
      <c r="LB12" s="84"/>
      <c r="LC12" s="84"/>
      <c r="LD12" s="84"/>
      <c r="LE12" s="84"/>
      <c r="LF12" s="94" t="s">
        <v>147</v>
      </c>
      <c r="LG12" s="95" t="str">
        <f>IF($LG$8,LL7,"-")</f>
        <v>-</v>
      </c>
      <c r="LH12" s="95" t="str">
        <f>IF($LG$8,LM7,"-")</f>
        <v>-</v>
      </c>
      <c r="LI12" s="95" t="str">
        <f>IF($LG$8,LN7,"-")</f>
        <v>-</v>
      </c>
      <c r="LJ12" s="95" t="str">
        <f>IF($LG$8,LO7,"-")</f>
        <v>-</v>
      </c>
      <c r="LK12" s="95" t="str">
        <f>IF($LG$8,LP7,"-")</f>
        <v>-</v>
      </c>
      <c r="LL12" s="84"/>
      <c r="LM12" s="84"/>
      <c r="LN12" s="84"/>
      <c r="LO12" s="84"/>
      <c r="LP12" s="94" t="s">
        <v>147</v>
      </c>
      <c r="LQ12" s="95" t="str">
        <f>IF($LQ$8,LV7,"-")</f>
        <v>-</v>
      </c>
      <c r="LR12" s="95" t="str">
        <f>IF($LQ$8,LW7,"-")</f>
        <v>-</v>
      </c>
      <c r="LS12" s="95" t="str">
        <f>IF($LQ$8,LX7,"-")</f>
        <v>-</v>
      </c>
      <c r="LT12" s="95" t="str">
        <f>IF($LQ$8,LY7,"-")</f>
        <v>-</v>
      </c>
      <c r="LU12" s="95" t="str">
        <f>IF($LQ$8,LZ7,"-")</f>
        <v>-</v>
      </c>
      <c r="LV12" s="84"/>
      <c r="LW12" s="84"/>
      <c r="LX12" s="84"/>
      <c r="LY12" s="84"/>
      <c r="LZ12" s="94" t="s">
        <v>147</v>
      </c>
      <c r="MA12" s="95" t="str">
        <f>IF($MA$8,MF7,"-")</f>
        <v>-</v>
      </c>
      <c r="MB12" s="95" t="str">
        <f>IF($MA$8,MG7,"-")</f>
        <v>-</v>
      </c>
      <c r="MC12" s="95" t="str">
        <f>IF($MA$8,MH7,"-")</f>
        <v>-</v>
      </c>
      <c r="MD12" s="95" t="str">
        <f>IF($MA$8,MI7,"-")</f>
        <v>-</v>
      </c>
      <c r="ME12" s="95" t="str">
        <f>IF($MA$8,MJ7,"-")</f>
        <v>-</v>
      </c>
      <c r="MF12" s="84"/>
      <c r="MG12" s="84"/>
      <c r="MH12" s="84"/>
      <c r="MI12" s="84"/>
      <c r="MJ12" s="94" t="s">
        <v>147</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149</v>
      </c>
      <c r="AY13" s="95">
        <f>$BI$7</f>
        <v>100</v>
      </c>
      <c r="AZ13" s="95">
        <f>$BI$7</f>
        <v>100</v>
      </c>
      <c r="BA13" s="95">
        <f>$BI$7</f>
        <v>100</v>
      </c>
      <c r="BB13" s="95">
        <f>$BI$7</f>
        <v>100</v>
      </c>
      <c r="BC13" s="95">
        <f>$BI$7</f>
        <v>100</v>
      </c>
      <c r="BD13" s="84"/>
      <c r="BE13" s="84"/>
      <c r="BF13" s="84"/>
      <c r="BG13" s="84"/>
      <c r="BH13" s="84"/>
      <c r="BI13" s="94" t="s">
        <v>149</v>
      </c>
      <c r="BJ13" s="95">
        <f>$BT$7</f>
        <v>100</v>
      </c>
      <c r="BK13" s="95">
        <f>$BT$7</f>
        <v>100</v>
      </c>
      <c r="BL13" s="95">
        <f>$BT$7</f>
        <v>100</v>
      </c>
      <c r="BM13" s="95">
        <f>$BT$7</f>
        <v>100</v>
      </c>
      <c r="BN13" s="95">
        <f>$BT$7</f>
        <v>100</v>
      </c>
      <c r="BO13" s="84"/>
      <c r="BP13" s="84"/>
      <c r="BQ13" s="84"/>
      <c r="BR13" s="84"/>
      <c r="BS13" s="84"/>
      <c r="BT13" s="94" t="s">
        <v>149</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150</v>
      </c>
      <c r="C14" s="99"/>
      <c r="D14" s="100"/>
      <c r="E14" s="99"/>
      <c r="F14" s="206" t="s">
        <v>151</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152</v>
      </c>
      <c r="C15" s="196"/>
      <c r="D15" s="100"/>
      <c r="E15" s="97">
        <v>1</v>
      </c>
      <c r="F15" s="196" t="s">
        <v>153</v>
      </c>
      <c r="G15" s="196"/>
      <c r="H15" s="102" t="s">
        <v>154</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155</v>
      </c>
      <c r="AY15" s="103"/>
      <c r="AZ15" s="103"/>
      <c r="BA15" s="103"/>
      <c r="BB15" s="103"/>
      <c r="BC15" s="103"/>
      <c r="BD15" s="100"/>
      <c r="BE15" s="100"/>
      <c r="BF15" s="100"/>
      <c r="BG15" s="100"/>
      <c r="BH15" s="100"/>
      <c r="BI15" s="101" t="s">
        <v>155</v>
      </c>
      <c r="BJ15" s="103"/>
      <c r="BK15" s="103"/>
      <c r="BL15" s="103"/>
      <c r="BM15" s="103"/>
      <c r="BN15" s="103"/>
      <c r="BO15" s="100"/>
      <c r="BP15" s="100"/>
      <c r="BQ15" s="100"/>
      <c r="BR15" s="100"/>
      <c r="BS15" s="100"/>
      <c r="BT15" s="101" t="s">
        <v>155</v>
      </c>
      <c r="BU15" s="103"/>
      <c r="BV15" s="103"/>
      <c r="BW15" s="103"/>
      <c r="BX15" s="103"/>
      <c r="BY15" s="103"/>
      <c r="BZ15" s="100"/>
      <c r="CA15" s="100"/>
      <c r="CB15" s="100"/>
      <c r="CC15" s="100"/>
      <c r="CD15" s="100"/>
      <c r="CE15" s="101" t="s">
        <v>155</v>
      </c>
      <c r="CF15" s="103"/>
      <c r="CG15" s="103"/>
      <c r="CH15" s="103"/>
      <c r="CI15" s="103"/>
      <c r="CJ15" s="103"/>
      <c r="CK15" s="100"/>
      <c r="CL15" s="100"/>
      <c r="CM15" s="100"/>
      <c r="CN15" s="100"/>
      <c r="CO15" s="101" t="s">
        <v>155</v>
      </c>
      <c r="CP15" s="103"/>
      <c r="CQ15" s="103"/>
      <c r="CR15" s="103"/>
      <c r="CS15" s="103"/>
      <c r="CT15" s="103"/>
      <c r="CU15" s="100"/>
      <c r="CV15" s="100"/>
      <c r="CW15" s="100"/>
      <c r="CX15" s="100"/>
      <c r="CY15" s="100"/>
      <c r="CZ15" s="101" t="s">
        <v>155</v>
      </c>
      <c r="DA15" s="103"/>
      <c r="DB15" s="103"/>
      <c r="DC15" s="103"/>
      <c r="DD15" s="103"/>
      <c r="DE15" s="103"/>
      <c r="DF15" s="100"/>
      <c r="DG15" s="100"/>
      <c r="DH15" s="100"/>
      <c r="DI15" s="100"/>
      <c r="DJ15" s="101" t="s">
        <v>155</v>
      </c>
      <c r="DK15" s="103"/>
      <c r="DL15" s="103"/>
      <c r="DM15" s="103"/>
      <c r="DN15" s="103"/>
      <c r="DO15" s="103"/>
      <c r="DP15" s="100"/>
      <c r="DQ15" s="100"/>
      <c r="DR15" s="100"/>
      <c r="DS15" s="100"/>
      <c r="DT15" s="101" t="s">
        <v>155</v>
      </c>
      <c r="DU15" s="103"/>
      <c r="DV15" s="103"/>
      <c r="DW15" s="103"/>
      <c r="DX15" s="103"/>
      <c r="DY15" s="103"/>
      <c r="DZ15" s="100"/>
      <c r="EA15" s="100"/>
      <c r="EB15" s="100"/>
      <c r="EC15" s="100"/>
      <c r="ED15" s="101" t="s">
        <v>155</v>
      </c>
      <c r="EE15" s="103"/>
      <c r="EF15" s="103"/>
      <c r="EG15" s="103"/>
      <c r="EH15" s="103"/>
      <c r="EI15" s="103"/>
      <c r="EJ15" s="100"/>
      <c r="EK15" s="100"/>
      <c r="EL15" s="100"/>
      <c r="EM15" s="100"/>
      <c r="EN15" s="101" t="s">
        <v>155</v>
      </c>
      <c r="EO15" s="103"/>
      <c r="EP15" s="103"/>
      <c r="EQ15" s="103"/>
      <c r="ER15" s="103"/>
      <c r="ES15" s="103"/>
      <c r="ET15" s="100"/>
      <c r="EU15" s="100"/>
      <c r="EV15" s="100"/>
      <c r="EW15" s="100"/>
      <c r="EX15" s="100"/>
      <c r="EY15" s="101" t="s">
        <v>155</v>
      </c>
      <c r="EZ15" s="103"/>
      <c r="FA15" s="103"/>
      <c r="FB15" s="103"/>
      <c r="FC15" s="103"/>
      <c r="FD15" s="103"/>
      <c r="FE15" s="100"/>
      <c r="FF15" s="100"/>
      <c r="FG15" s="100"/>
      <c r="FH15" s="100"/>
      <c r="FI15" s="101" t="s">
        <v>155</v>
      </c>
      <c r="FJ15" s="103"/>
      <c r="FK15" s="103"/>
      <c r="FL15" s="103"/>
      <c r="FM15" s="103"/>
      <c r="FN15" s="103"/>
      <c r="FO15" s="100"/>
      <c r="FP15" s="100"/>
      <c r="FQ15" s="100"/>
      <c r="FR15" s="100"/>
      <c r="FS15" s="101" t="s">
        <v>155</v>
      </c>
      <c r="FT15" s="103"/>
      <c r="FU15" s="103"/>
      <c r="FV15" s="103"/>
      <c r="FW15" s="103"/>
      <c r="FX15" s="103"/>
      <c r="FY15" s="100"/>
      <c r="FZ15" s="100"/>
      <c r="GA15" s="100"/>
      <c r="GB15" s="100"/>
      <c r="GC15" s="101" t="s">
        <v>155</v>
      </c>
      <c r="GD15" s="103"/>
      <c r="GE15" s="103"/>
      <c r="GF15" s="103"/>
      <c r="GG15" s="103"/>
      <c r="GH15" s="103"/>
      <c r="GI15" s="100"/>
      <c r="GJ15" s="100"/>
      <c r="GK15" s="100"/>
      <c r="GL15" s="100"/>
      <c r="GM15" s="101" t="s">
        <v>155</v>
      </c>
      <c r="GN15" s="103"/>
      <c r="GO15" s="103"/>
      <c r="GP15" s="103"/>
      <c r="GQ15" s="103"/>
      <c r="GR15" s="103"/>
      <c r="GS15" s="100"/>
      <c r="GT15" s="100"/>
      <c r="GU15" s="100"/>
      <c r="GV15" s="100"/>
      <c r="GW15" s="100"/>
      <c r="GX15" s="101" t="s">
        <v>155</v>
      </c>
      <c r="GY15" s="103"/>
      <c r="GZ15" s="103"/>
      <c r="HA15" s="103"/>
      <c r="HB15" s="103"/>
      <c r="HC15" s="103"/>
      <c r="HD15" s="100"/>
      <c r="HE15" s="100"/>
      <c r="HF15" s="100"/>
      <c r="HG15" s="100"/>
      <c r="HH15" s="101" t="s">
        <v>155</v>
      </c>
      <c r="HI15" s="103"/>
      <c r="HJ15" s="103"/>
      <c r="HK15" s="103"/>
      <c r="HL15" s="103"/>
      <c r="HM15" s="103"/>
      <c r="HN15" s="100"/>
      <c r="HO15" s="100"/>
      <c r="HP15" s="100"/>
      <c r="HQ15" s="100"/>
      <c r="HR15" s="101" t="s">
        <v>155</v>
      </c>
      <c r="HS15" s="103"/>
      <c r="HT15" s="103"/>
      <c r="HU15" s="103"/>
      <c r="HV15" s="103"/>
      <c r="HW15" s="103"/>
      <c r="HX15" s="100"/>
      <c r="HY15" s="100"/>
      <c r="HZ15" s="100"/>
      <c r="IA15" s="100"/>
      <c r="IB15" s="101" t="s">
        <v>155</v>
      </c>
      <c r="IC15" s="103"/>
      <c r="ID15" s="103"/>
      <c r="IE15" s="103"/>
      <c r="IF15" s="103"/>
      <c r="IG15" s="103"/>
      <c r="IH15" s="100"/>
      <c r="II15" s="100"/>
      <c r="IJ15" s="100"/>
      <c r="IK15" s="100"/>
      <c r="IL15" s="101" t="s">
        <v>155</v>
      </c>
      <c r="IM15" s="103"/>
      <c r="IN15" s="103"/>
      <c r="IO15" s="103"/>
      <c r="IP15" s="103"/>
      <c r="IQ15" s="103"/>
      <c r="IR15" s="100"/>
      <c r="IS15" s="100"/>
      <c r="IT15" s="100"/>
      <c r="IU15" s="100"/>
      <c r="IV15" s="100"/>
      <c r="IW15" s="101" t="s">
        <v>155</v>
      </c>
      <c r="IX15" s="103"/>
      <c r="IY15" s="103"/>
      <c r="IZ15" s="103"/>
      <c r="JA15" s="103"/>
      <c r="JB15" s="103"/>
      <c r="JC15" s="100"/>
      <c r="JD15" s="100"/>
      <c r="JE15" s="100"/>
      <c r="JF15" s="100"/>
      <c r="JG15" s="101" t="s">
        <v>155</v>
      </c>
      <c r="JH15" s="103"/>
      <c r="JI15" s="103"/>
      <c r="JJ15" s="103"/>
      <c r="JK15" s="103"/>
      <c r="JL15" s="103"/>
      <c r="JM15" s="100"/>
      <c r="JN15" s="100"/>
      <c r="JO15" s="100"/>
      <c r="JP15" s="100"/>
      <c r="JQ15" s="101" t="s">
        <v>155</v>
      </c>
      <c r="JR15" s="103"/>
      <c r="JS15" s="103"/>
      <c r="JT15" s="103"/>
      <c r="JU15" s="103"/>
      <c r="JV15" s="103"/>
      <c r="JW15" s="100"/>
      <c r="JX15" s="100"/>
      <c r="JY15" s="100"/>
      <c r="JZ15" s="100"/>
      <c r="KA15" s="101" t="s">
        <v>155</v>
      </c>
      <c r="KB15" s="103"/>
      <c r="KC15" s="103"/>
      <c r="KD15" s="103"/>
      <c r="KE15" s="103"/>
      <c r="KF15" s="103"/>
      <c r="KG15" s="100"/>
      <c r="KH15" s="100"/>
      <c r="KI15" s="100"/>
      <c r="KJ15" s="100"/>
      <c r="KK15" s="101" t="s">
        <v>155</v>
      </c>
      <c r="KL15" s="103"/>
      <c r="KM15" s="103"/>
      <c r="KN15" s="103"/>
      <c r="KO15" s="103"/>
      <c r="KP15" s="103"/>
      <c r="KQ15" s="100"/>
      <c r="KR15" s="100"/>
      <c r="KS15" s="100"/>
      <c r="KT15" s="100"/>
      <c r="KU15" s="100"/>
      <c r="KV15" s="101" t="s">
        <v>155</v>
      </c>
      <c r="KW15" s="103"/>
      <c r="KX15" s="103"/>
      <c r="KY15" s="103"/>
      <c r="KZ15" s="103"/>
      <c r="LA15" s="103"/>
      <c r="LB15" s="100"/>
      <c r="LC15" s="100"/>
      <c r="LD15" s="100"/>
      <c r="LE15" s="100"/>
      <c r="LF15" s="101" t="s">
        <v>155</v>
      </c>
      <c r="LG15" s="103"/>
      <c r="LH15" s="103"/>
      <c r="LI15" s="103"/>
      <c r="LJ15" s="103"/>
      <c r="LK15" s="103"/>
      <c r="LL15" s="100"/>
      <c r="LM15" s="100"/>
      <c r="LN15" s="100"/>
      <c r="LO15" s="100"/>
      <c r="LP15" s="101" t="s">
        <v>155</v>
      </c>
      <c r="LQ15" s="103"/>
      <c r="LR15" s="103"/>
      <c r="LS15" s="103"/>
      <c r="LT15" s="103"/>
      <c r="LU15" s="103"/>
      <c r="LV15" s="100"/>
      <c r="LW15" s="100"/>
      <c r="LX15" s="100"/>
      <c r="LY15" s="100"/>
      <c r="LZ15" s="101" t="s">
        <v>155</v>
      </c>
      <c r="MA15" s="103"/>
      <c r="MB15" s="103"/>
      <c r="MC15" s="103"/>
      <c r="MD15" s="103"/>
      <c r="ME15" s="103"/>
      <c r="MF15" s="100"/>
      <c r="MG15" s="100"/>
      <c r="MH15" s="100"/>
      <c r="MI15" s="100"/>
      <c r="MJ15" s="101" t="s">
        <v>155</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156</v>
      </c>
      <c r="C16" s="196"/>
      <c r="D16" s="100"/>
      <c r="E16" s="97">
        <f>E15+1</f>
        <v>2</v>
      </c>
      <c r="F16" s="196" t="s">
        <v>157</v>
      </c>
      <c r="G16" s="196"/>
      <c r="H16" s="102" t="s">
        <v>158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159</v>
      </c>
      <c r="C17" s="196"/>
      <c r="D17" s="100"/>
      <c r="E17" s="97">
        <f t="shared" ref="E17" si="8">E16+1</f>
        <v>3</v>
      </c>
      <c r="F17" s="196" t="s">
        <v>160</v>
      </c>
      <c r="G17" s="196"/>
      <c r="H17" s="102" t="s">
        <v>161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162</v>
      </c>
      <c r="AY17" s="106">
        <f>IF(AY7="-",NA(),AY7)</f>
        <v>110.4</v>
      </c>
      <c r="AZ17" s="106">
        <f t="shared" ref="AZ17:BC17" si="9">IF(AZ7="-",NA(),AZ7)</f>
        <v>139.9</v>
      </c>
      <c r="BA17" s="106">
        <f t="shared" si="9"/>
        <v>180.4</v>
      </c>
      <c r="BB17" s="106">
        <f t="shared" si="9"/>
        <v>150.1</v>
      </c>
      <c r="BC17" s="106">
        <f t="shared" si="9"/>
        <v>163.1</v>
      </c>
      <c r="BD17" s="100"/>
      <c r="BE17" s="100"/>
      <c r="BF17" s="100"/>
      <c r="BG17" s="100"/>
      <c r="BH17" s="100"/>
      <c r="BI17" s="105" t="s">
        <v>162</v>
      </c>
      <c r="BJ17" s="106">
        <f>IF(BJ7="-",NA(),BJ7)</f>
        <v>93.6</v>
      </c>
      <c r="BK17" s="106">
        <f t="shared" ref="BK17:BN17" si="10">IF(BK7="-",NA(),BK7)</f>
        <v>267.3</v>
      </c>
      <c r="BL17" s="106">
        <f t="shared" si="10"/>
        <v>338.3</v>
      </c>
      <c r="BM17" s="106">
        <f t="shared" si="10"/>
        <v>339</v>
      </c>
      <c r="BN17" s="106">
        <f t="shared" si="10"/>
        <v>453.8</v>
      </c>
      <c r="BO17" s="100"/>
      <c r="BP17" s="100"/>
      <c r="BQ17" s="100"/>
      <c r="BR17" s="100"/>
      <c r="BS17" s="100"/>
      <c r="BT17" s="105" t="s">
        <v>162</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162</v>
      </c>
      <c r="CF17" s="106">
        <f>IF(CF7="-",NA(),CF7)</f>
        <v>11661.4</v>
      </c>
      <c r="CG17" s="106">
        <f t="shared" ref="CG17:CJ17" si="12">IF(CG7="-",NA(),CG7)</f>
        <v>22257.3</v>
      </c>
      <c r="CH17" s="106">
        <f t="shared" si="12"/>
        <v>21297.599999999999</v>
      </c>
      <c r="CI17" s="106">
        <f t="shared" si="12"/>
        <v>26207.4</v>
      </c>
      <c r="CJ17" s="106">
        <f t="shared" si="12"/>
        <v>28591.200000000001</v>
      </c>
      <c r="CK17" s="100"/>
      <c r="CL17" s="100"/>
      <c r="CM17" s="100"/>
      <c r="CN17" s="100"/>
      <c r="CO17" s="105" t="s">
        <v>162</v>
      </c>
      <c r="CP17" s="107">
        <f>IF(CP7="-",NA(),CP7)</f>
        <v>1685</v>
      </c>
      <c r="CQ17" s="107">
        <f t="shared" ref="CQ17:CT17" si="13">IF(CQ7="-",NA(),CQ7)</f>
        <v>35730</v>
      </c>
      <c r="CR17" s="107">
        <f t="shared" si="13"/>
        <v>54296</v>
      </c>
      <c r="CS17" s="107">
        <f t="shared" si="13"/>
        <v>55949</v>
      </c>
      <c r="CT17" s="107">
        <f t="shared" si="13"/>
        <v>126773</v>
      </c>
      <c r="CU17" s="100"/>
      <c r="CV17" s="100"/>
      <c r="CW17" s="100"/>
      <c r="CX17" s="100"/>
      <c r="CY17" s="100"/>
      <c r="CZ17" s="105" t="s">
        <v>162</v>
      </c>
      <c r="DA17" s="106">
        <f>IF(DA7="-",NA(),DA7)</f>
        <v>49.5</v>
      </c>
      <c r="DB17" s="106">
        <f t="shared" ref="DB17:DE17" si="14">IF(DB7="-",NA(),DB7)</f>
        <v>72.7</v>
      </c>
      <c r="DC17" s="106">
        <f t="shared" si="14"/>
        <v>79.5</v>
      </c>
      <c r="DD17" s="106">
        <f t="shared" si="14"/>
        <v>59.9</v>
      </c>
      <c r="DE17" s="106">
        <f t="shared" si="14"/>
        <v>71.7</v>
      </c>
      <c r="DF17" s="100"/>
      <c r="DG17" s="100"/>
      <c r="DH17" s="100"/>
      <c r="DI17" s="100"/>
      <c r="DJ17" s="105" t="s">
        <v>162</v>
      </c>
      <c r="DK17" s="106">
        <f>IF(DK7="-",NA(),DK7)</f>
        <v>0</v>
      </c>
      <c r="DL17" s="106">
        <f t="shared" ref="DL17:DO17" si="15">IF(DL7="-",NA(),DL7)</f>
        <v>0</v>
      </c>
      <c r="DM17" s="106">
        <f t="shared" si="15"/>
        <v>3.6</v>
      </c>
      <c r="DN17" s="106">
        <f t="shared" si="15"/>
        <v>0</v>
      </c>
      <c r="DO17" s="106">
        <f t="shared" si="15"/>
        <v>0</v>
      </c>
      <c r="DP17" s="100"/>
      <c r="DQ17" s="100"/>
      <c r="DR17" s="100"/>
      <c r="DS17" s="100"/>
      <c r="DT17" s="105" t="s">
        <v>162</v>
      </c>
      <c r="DU17" s="106">
        <f>IF(DU7="-",NA(),DU7)</f>
        <v>1783.5</v>
      </c>
      <c r="DV17" s="106">
        <f t="shared" ref="DV17:DY17" si="16">IF(DV7="-",NA(),DV7)</f>
        <v>1058.5999999999999</v>
      </c>
      <c r="DW17" s="106">
        <f t="shared" si="16"/>
        <v>1155.3</v>
      </c>
      <c r="DX17" s="106">
        <f t="shared" si="16"/>
        <v>1532.8</v>
      </c>
      <c r="DY17" s="106">
        <f t="shared" si="16"/>
        <v>867.9</v>
      </c>
      <c r="DZ17" s="100"/>
      <c r="EA17" s="100"/>
      <c r="EB17" s="100"/>
      <c r="EC17" s="100"/>
      <c r="ED17" s="105" t="s">
        <v>162</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162</v>
      </c>
      <c r="EO17" s="106">
        <f>IF(EO7="-",NA(),EO7)</f>
        <v>43.1</v>
      </c>
      <c r="EP17" s="106">
        <f t="shared" ref="EP17:ES17" si="18">IF(EP7="-",NA(),EP7)</f>
        <v>86.2</v>
      </c>
      <c r="EQ17" s="106">
        <f t="shared" si="18"/>
        <v>94.5</v>
      </c>
      <c r="ER17" s="106">
        <f t="shared" si="18"/>
        <v>100</v>
      </c>
      <c r="ES17" s="106">
        <f t="shared" si="18"/>
        <v>100</v>
      </c>
      <c r="ET17" s="100"/>
      <c r="EU17" s="100"/>
      <c r="EV17" s="100"/>
      <c r="EW17" s="100"/>
      <c r="EX17" s="100"/>
      <c r="EY17" s="105" t="s">
        <v>162</v>
      </c>
      <c r="EZ17" s="106">
        <f>IF(EZ7="-",NA(),EZ7)</f>
        <v>49.5</v>
      </c>
      <c r="FA17" s="106">
        <f t="shared" ref="FA17:FD17" si="19">IF(FA7="-",NA(),FA7)</f>
        <v>72.7</v>
      </c>
      <c r="FB17" s="106">
        <f t="shared" si="19"/>
        <v>79.5</v>
      </c>
      <c r="FC17" s="106">
        <f t="shared" si="19"/>
        <v>59.9</v>
      </c>
      <c r="FD17" s="106">
        <f t="shared" si="19"/>
        <v>71.7</v>
      </c>
      <c r="FE17" s="100"/>
      <c r="FF17" s="100"/>
      <c r="FG17" s="100"/>
      <c r="FH17" s="100"/>
      <c r="FI17" s="105" t="s">
        <v>162</v>
      </c>
      <c r="FJ17" s="106">
        <f>IF(FJ7="-",NA(),FJ7)</f>
        <v>0</v>
      </c>
      <c r="FK17" s="106">
        <f t="shared" ref="FK17:FN17" si="20">IF(FK7="-",NA(),FK7)</f>
        <v>0</v>
      </c>
      <c r="FL17" s="106">
        <f t="shared" si="20"/>
        <v>3.6</v>
      </c>
      <c r="FM17" s="106">
        <f t="shared" si="20"/>
        <v>0</v>
      </c>
      <c r="FN17" s="106">
        <f t="shared" si="20"/>
        <v>0</v>
      </c>
      <c r="FO17" s="100"/>
      <c r="FP17" s="100"/>
      <c r="FQ17" s="100"/>
      <c r="FR17" s="100"/>
      <c r="FS17" s="105" t="s">
        <v>162</v>
      </c>
      <c r="FT17" s="106">
        <f>IF(FT7="-",NA(),FT7)</f>
        <v>1783.5</v>
      </c>
      <c r="FU17" s="106">
        <f t="shared" ref="FU17:FX17" si="21">IF(FU7="-",NA(),FU7)</f>
        <v>1058.5999999999999</v>
      </c>
      <c r="FV17" s="106">
        <f t="shared" si="21"/>
        <v>1155.3</v>
      </c>
      <c r="FW17" s="106">
        <f t="shared" si="21"/>
        <v>1532.8</v>
      </c>
      <c r="FX17" s="106">
        <f t="shared" si="21"/>
        <v>867.9</v>
      </c>
      <c r="FY17" s="100"/>
      <c r="FZ17" s="100"/>
      <c r="GA17" s="100"/>
      <c r="GB17" s="100"/>
      <c r="GC17" s="105" t="s">
        <v>162</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162</v>
      </c>
      <c r="GN17" s="106">
        <f>IF(GN7="-",NA(),GN7)</f>
        <v>43.1</v>
      </c>
      <c r="GO17" s="106">
        <f t="shared" ref="GO17:GR17" si="23">IF(GO7="-",NA(),GO7)</f>
        <v>86.2</v>
      </c>
      <c r="GP17" s="106">
        <f t="shared" si="23"/>
        <v>94.5</v>
      </c>
      <c r="GQ17" s="106">
        <f t="shared" si="23"/>
        <v>100</v>
      </c>
      <c r="GR17" s="106">
        <f t="shared" si="23"/>
        <v>100</v>
      </c>
      <c r="GS17" s="100"/>
      <c r="GT17" s="100"/>
      <c r="GU17" s="100"/>
      <c r="GV17" s="100"/>
      <c r="GW17" s="100"/>
      <c r="GX17" s="105" t="s">
        <v>162</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162</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162</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162</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162</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162</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162</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162</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162</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162</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162</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162</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162</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162</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164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165</v>
      </c>
      <c r="AY18" s="106">
        <f>IF(BD7="-",NA(),BD7)</f>
        <v>124.4</v>
      </c>
      <c r="AZ18" s="106">
        <f t="shared" ref="AZ18:BC18" si="39">IF(BE7="-",NA(),BE7)</f>
        <v>118.8</v>
      </c>
      <c r="BA18" s="106">
        <f t="shared" si="39"/>
        <v>88.8</v>
      </c>
      <c r="BB18" s="106">
        <f t="shared" si="39"/>
        <v>121.3</v>
      </c>
      <c r="BC18" s="106">
        <f t="shared" si="39"/>
        <v>123.2</v>
      </c>
      <c r="BD18" s="100"/>
      <c r="BE18" s="100"/>
      <c r="BF18" s="100"/>
      <c r="BG18" s="100"/>
      <c r="BH18" s="100"/>
      <c r="BI18" s="105" t="s">
        <v>165</v>
      </c>
      <c r="BJ18" s="106">
        <f>IF(BO7="-",NA(),BO7)</f>
        <v>324.60000000000002</v>
      </c>
      <c r="BK18" s="106">
        <f t="shared" ref="BK18:BN18" si="40">IF(BP7="-",NA(),BP7)</f>
        <v>255.4</v>
      </c>
      <c r="BL18" s="106">
        <f t="shared" si="40"/>
        <v>269.8</v>
      </c>
      <c r="BM18" s="106">
        <f t="shared" si="40"/>
        <v>247.9</v>
      </c>
      <c r="BN18" s="106">
        <f t="shared" si="40"/>
        <v>240.1</v>
      </c>
      <c r="BO18" s="100"/>
      <c r="BP18" s="100"/>
      <c r="BQ18" s="100"/>
      <c r="BR18" s="100"/>
      <c r="BS18" s="100"/>
      <c r="BT18" s="105" t="s">
        <v>165</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165</v>
      </c>
      <c r="CF18" s="106">
        <f>IF(CK7="-",NA(),CK7)</f>
        <v>17642.5</v>
      </c>
      <c r="CG18" s="106">
        <f t="shared" ref="CG18:CJ18" si="42">IF(CL7="-",NA(),CL7)</f>
        <v>18815.8</v>
      </c>
      <c r="CH18" s="106">
        <f t="shared" si="42"/>
        <v>22847.9</v>
      </c>
      <c r="CI18" s="106">
        <f t="shared" si="42"/>
        <v>19199</v>
      </c>
      <c r="CJ18" s="106">
        <f t="shared" si="42"/>
        <v>19830.400000000001</v>
      </c>
      <c r="CK18" s="100"/>
      <c r="CL18" s="100"/>
      <c r="CM18" s="100"/>
      <c r="CN18" s="100"/>
      <c r="CO18" s="105" t="s">
        <v>165</v>
      </c>
      <c r="CP18" s="107">
        <f>IF(CU7="-",NA(),CU7)</f>
        <v>58539</v>
      </c>
      <c r="CQ18" s="107">
        <f t="shared" ref="CQ18:CT18" si="43">IF(CV7="-",NA(),CV7)</f>
        <v>37685</v>
      </c>
      <c r="CR18" s="107">
        <f t="shared" si="43"/>
        <v>2390</v>
      </c>
      <c r="CS18" s="107">
        <f t="shared" si="43"/>
        <v>32739</v>
      </c>
      <c r="CT18" s="107">
        <f t="shared" si="43"/>
        <v>34140</v>
      </c>
      <c r="CU18" s="100"/>
      <c r="CV18" s="100"/>
      <c r="CW18" s="100"/>
      <c r="CX18" s="100"/>
      <c r="CY18" s="100"/>
      <c r="CZ18" s="105" t="s">
        <v>165</v>
      </c>
      <c r="DA18" s="106">
        <f>IF(DF7="-",NA(),DF7)</f>
        <v>33.9</v>
      </c>
      <c r="DB18" s="106">
        <f t="shared" ref="DB18:DE18" si="44">IF(DG7="-",NA(),DG7)</f>
        <v>31</v>
      </c>
      <c r="DC18" s="106">
        <f t="shared" si="44"/>
        <v>34.700000000000003</v>
      </c>
      <c r="DD18" s="106">
        <f t="shared" si="44"/>
        <v>30</v>
      </c>
      <c r="DE18" s="106">
        <f t="shared" si="44"/>
        <v>30.2</v>
      </c>
      <c r="DF18" s="100"/>
      <c r="DG18" s="100"/>
      <c r="DH18" s="100"/>
      <c r="DI18" s="100"/>
      <c r="DJ18" s="105" t="s">
        <v>165</v>
      </c>
      <c r="DK18" s="106">
        <f>IF(DP7="-",NA(),DP7)</f>
        <v>14.6</v>
      </c>
      <c r="DL18" s="106">
        <f t="shared" ref="DL18:DO18" si="45">IF(DQ7="-",NA(),DQ7)</f>
        <v>17.5</v>
      </c>
      <c r="DM18" s="106">
        <f t="shared" si="45"/>
        <v>14.4</v>
      </c>
      <c r="DN18" s="106">
        <f t="shared" si="45"/>
        <v>11.8</v>
      </c>
      <c r="DO18" s="106">
        <f t="shared" si="45"/>
        <v>14.2</v>
      </c>
      <c r="DP18" s="100"/>
      <c r="DQ18" s="100"/>
      <c r="DR18" s="100"/>
      <c r="DS18" s="100"/>
      <c r="DT18" s="105" t="s">
        <v>165</v>
      </c>
      <c r="DU18" s="106">
        <f>IF(DZ7="-",NA(),DZ7)</f>
        <v>109.9</v>
      </c>
      <c r="DV18" s="106">
        <f t="shared" ref="DV18:DY18" si="46">IF(EA7="-",NA(),EA7)</f>
        <v>107.3</v>
      </c>
      <c r="DW18" s="106">
        <f t="shared" si="46"/>
        <v>104.1</v>
      </c>
      <c r="DX18" s="106">
        <f t="shared" si="46"/>
        <v>136</v>
      </c>
      <c r="DY18" s="106">
        <f t="shared" si="46"/>
        <v>133.5</v>
      </c>
      <c r="DZ18" s="100"/>
      <c r="EA18" s="100"/>
      <c r="EB18" s="100"/>
      <c r="EC18" s="100"/>
      <c r="ED18" s="105" t="s">
        <v>165</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165</v>
      </c>
      <c r="EO18" s="106">
        <f>IF(ET7="-",NA(),ET7)</f>
        <v>72.5</v>
      </c>
      <c r="EP18" s="106">
        <f t="shared" ref="EP18:ES18" si="48">IF(EU7="-",NA(),EU7)</f>
        <v>75.599999999999994</v>
      </c>
      <c r="EQ18" s="106">
        <f t="shared" si="48"/>
        <v>78.8</v>
      </c>
      <c r="ER18" s="106">
        <f t="shared" si="48"/>
        <v>87.3</v>
      </c>
      <c r="ES18" s="106">
        <f t="shared" si="48"/>
        <v>82.1</v>
      </c>
      <c r="ET18" s="100"/>
      <c r="EU18" s="100"/>
      <c r="EV18" s="100"/>
      <c r="EW18" s="100"/>
      <c r="EX18" s="100"/>
      <c r="EY18" s="105" t="s">
        <v>165</v>
      </c>
      <c r="EZ18" s="106">
        <f>IF(OR(NOT($EZ$8),FE7="-"),NA(),FE7)</f>
        <v>56.1</v>
      </c>
      <c r="FA18" s="106">
        <f>IF(OR(NOT($EZ$8),FF7="-"),NA(),FF7)</f>
        <v>61.8</v>
      </c>
      <c r="FB18" s="106">
        <f>IF(OR(NOT($EZ$8),FG7="-"),NA(),FG7)</f>
        <v>61.6</v>
      </c>
      <c r="FC18" s="106">
        <f>IF(OR(NOT($EZ$8),FH7="-"),NA(),FH7)</f>
        <v>57.7</v>
      </c>
      <c r="FD18" s="106">
        <f>IF(OR(NOT($EZ$8),FI7="-"),NA(),FI7)</f>
        <v>57.6</v>
      </c>
      <c r="FE18" s="100"/>
      <c r="FF18" s="100"/>
      <c r="FG18" s="100"/>
      <c r="FH18" s="100"/>
      <c r="FI18" s="105" t="s">
        <v>165</v>
      </c>
      <c r="FJ18" s="106">
        <f>IF(OR(NOT($FJ$8),FO7="-"),NA(),FO7)</f>
        <v>16.7</v>
      </c>
      <c r="FK18" s="106">
        <f>IF(OR(NOT($FJ$8),FP7="-"),NA(),FP7)</f>
        <v>8.6999999999999993</v>
      </c>
      <c r="FL18" s="106">
        <f>IF(OR(NOT($FJ$8),FQ7="-"),NA(),FQ7)</f>
        <v>6.4</v>
      </c>
      <c r="FM18" s="106">
        <f>IF(OR(NOT($FJ$8),FR7="-"),NA(),FR7)</f>
        <v>5.4</v>
      </c>
      <c r="FN18" s="106">
        <f>IF(OR(NOT($FJ$8),FS7="-"),NA(),FS7)</f>
        <v>8.6999999999999993</v>
      </c>
      <c r="FO18" s="100"/>
      <c r="FP18" s="100"/>
      <c r="FQ18" s="100"/>
      <c r="FR18" s="100"/>
      <c r="FS18" s="105" t="s">
        <v>165</v>
      </c>
      <c r="FT18" s="106">
        <f>IF(OR(NOT($FT$8),FY7="-"),NA(),FY7)</f>
        <v>333.7</v>
      </c>
      <c r="FU18" s="106">
        <f>IF(OR(NOT($FT$8),FZ7="-"),NA(),FZ7)</f>
        <v>351.4</v>
      </c>
      <c r="FV18" s="106">
        <f>IF(OR(NOT($FT$8),GA7="-"),NA(),GA7)</f>
        <v>390.3</v>
      </c>
      <c r="FW18" s="106">
        <f>IF(OR(NOT($FT$8),GB7="-"),NA(),GB7)</f>
        <v>394.9</v>
      </c>
      <c r="FX18" s="106">
        <f>IF(OR(NOT($FT$8),GC7="-"),NA(),GC7)</f>
        <v>375</v>
      </c>
      <c r="FY18" s="100"/>
      <c r="FZ18" s="100"/>
      <c r="GA18" s="100"/>
      <c r="GB18" s="100"/>
      <c r="GC18" s="105" t="s">
        <v>165</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165</v>
      </c>
      <c r="GN18" s="106">
        <f>IF(OR(NOT($GN$8),GS7="-"),NA(),GS7)</f>
        <v>58.4</v>
      </c>
      <c r="GO18" s="106">
        <f>IF(OR(NOT($GN$8),GT7="-"),NA(),GT7)</f>
        <v>80.599999999999994</v>
      </c>
      <c r="GP18" s="106">
        <f>IF(OR(NOT($GN$8),GU7="-"),NA(),GU7)</f>
        <v>85.6</v>
      </c>
      <c r="GQ18" s="106">
        <f>IF(OR(NOT($GN$8),GV7="-"),NA(),GV7)</f>
        <v>92</v>
      </c>
      <c r="GR18" s="106">
        <f>IF(OR(NOT($GN$8),GW7="-"),NA(),GW7)</f>
        <v>94.7</v>
      </c>
      <c r="GS18" s="100"/>
      <c r="GT18" s="100"/>
      <c r="GU18" s="100"/>
      <c r="GV18" s="100"/>
      <c r="GW18" s="100"/>
      <c r="GX18" s="105" t="s">
        <v>165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165</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165</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165</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165</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165</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165</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167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149</v>
      </c>
      <c r="AY19" s="106">
        <f>$BI$7</f>
        <v>100</v>
      </c>
      <c r="AZ19" s="106">
        <f t="shared" ref="AZ19:BC19" si="49">$BI$7</f>
        <v>100</v>
      </c>
      <c r="BA19" s="106">
        <f t="shared" si="49"/>
        <v>100</v>
      </c>
      <c r="BB19" s="106">
        <f t="shared" si="49"/>
        <v>100</v>
      </c>
      <c r="BC19" s="106">
        <f t="shared" si="49"/>
        <v>100</v>
      </c>
      <c r="BD19" s="100"/>
      <c r="BE19" s="100"/>
      <c r="BF19" s="100"/>
      <c r="BG19" s="100"/>
      <c r="BH19" s="100"/>
      <c r="BI19" s="108" t="s">
        <v>149</v>
      </c>
      <c r="BJ19" s="106">
        <f>$BT$7</f>
        <v>100</v>
      </c>
      <c r="BK19" s="106">
        <f>$BT$7</f>
        <v>100</v>
      </c>
      <c r="BL19" s="106">
        <f>$BT$7</f>
        <v>100</v>
      </c>
      <c r="BM19" s="106">
        <f>$BT$7</f>
        <v>100</v>
      </c>
      <c r="BN19" s="106">
        <f>$BT$7</f>
        <v>100</v>
      </c>
      <c r="BO19" s="100"/>
      <c r="BP19" s="100"/>
      <c r="BQ19" s="100"/>
      <c r="BR19" s="100"/>
      <c r="BS19" s="100"/>
      <c r="BT19" s="108" t="s">
        <v>149</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168</v>
      </c>
      <c r="C20" s="196"/>
      <c r="D20" s="100"/>
    </row>
    <row r="21" spans="1:374">
      <c r="A21" s="97">
        <f t="shared" si="7"/>
        <v>7</v>
      </c>
      <c r="B21" s="196" t="s">
        <v>169</v>
      </c>
      <c r="C21" s="196"/>
      <c r="D21" s="100"/>
    </row>
    <row r="22" spans="1:374">
      <c r="A22" s="97">
        <f t="shared" si="7"/>
        <v>8</v>
      </c>
      <c r="B22" s="196" t="s">
        <v>170</v>
      </c>
      <c r="C22" s="196"/>
      <c r="D22" s="100"/>
      <c r="E22" s="197" t="s">
        <v>171</v>
      </c>
      <c r="F22" s="198"/>
      <c r="G22" s="198"/>
      <c r="H22" s="198"/>
      <c r="I22" s="199"/>
    </row>
    <row r="23" spans="1:374">
      <c r="A23" s="97">
        <f t="shared" si="7"/>
        <v>9</v>
      </c>
      <c r="B23" s="196" t="s">
        <v>172</v>
      </c>
      <c r="C23" s="196"/>
      <c r="D23" s="100"/>
      <c r="E23" s="200"/>
      <c r="F23" s="201"/>
      <c r="G23" s="201"/>
      <c r="H23" s="201"/>
      <c r="I23" s="202"/>
    </row>
    <row r="24" spans="1:374">
      <c r="A24" s="97">
        <f t="shared" si="7"/>
        <v>10</v>
      </c>
      <c r="B24" s="196" t="s">
        <v>173</v>
      </c>
      <c r="C24" s="196"/>
      <c r="D24" s="100"/>
      <c r="E24" s="200"/>
      <c r="F24" s="201"/>
      <c r="G24" s="201"/>
      <c r="H24" s="201"/>
      <c r="I24" s="202"/>
    </row>
    <row r="25" spans="1:374">
      <c r="A25" s="97">
        <f t="shared" si="7"/>
        <v>11</v>
      </c>
      <c r="B25" s="196" t="s">
        <v>174</v>
      </c>
      <c r="C25" s="196"/>
      <c r="D25" s="100"/>
      <c r="E25" s="200"/>
      <c r="F25" s="201"/>
      <c r="G25" s="201"/>
      <c r="H25" s="201"/>
      <c r="I25" s="202"/>
    </row>
    <row r="26" spans="1:374">
      <c r="A26" s="97">
        <f t="shared" si="7"/>
        <v>12</v>
      </c>
      <c r="B26" s="196" t="s">
        <v>175</v>
      </c>
      <c r="C26" s="196"/>
      <c r="D26" s="100"/>
      <c r="E26" s="200"/>
      <c r="F26" s="201"/>
      <c r="G26" s="201"/>
      <c r="H26" s="201"/>
      <c r="I26" s="202"/>
    </row>
    <row r="27" spans="1:374">
      <c r="A27" s="97">
        <f t="shared" si="7"/>
        <v>13</v>
      </c>
      <c r="B27" s="196" t="s">
        <v>176</v>
      </c>
      <c r="C27" s="196"/>
      <c r="D27" s="100"/>
      <c r="E27" s="200"/>
      <c r="F27" s="201"/>
      <c r="G27" s="201"/>
      <c r="H27" s="201"/>
      <c r="I27" s="202"/>
    </row>
    <row r="28" spans="1:374">
      <c r="A28" s="97">
        <f t="shared" si="7"/>
        <v>14</v>
      </c>
      <c r="B28" s="196" t="s">
        <v>177</v>
      </c>
      <c r="C28" s="196"/>
      <c r="D28" s="100"/>
      <c r="E28" s="200"/>
      <c r="F28" s="201"/>
      <c r="G28" s="201"/>
      <c r="H28" s="201"/>
      <c r="I28" s="202"/>
    </row>
    <row r="29" spans="1:374">
      <c r="A29" s="97">
        <f t="shared" si="7"/>
        <v>15</v>
      </c>
      <c r="B29" s="196" t="s">
        <v>178</v>
      </c>
      <c r="C29" s="196"/>
      <c r="D29" s="100"/>
      <c r="E29" s="200"/>
      <c r="F29" s="201"/>
      <c r="G29" s="201"/>
      <c r="H29" s="201"/>
      <c r="I29" s="202"/>
    </row>
    <row r="30" spans="1:374">
      <c r="A30" s="97">
        <f t="shared" si="7"/>
        <v>16</v>
      </c>
      <c r="B30" s="196" t="s">
        <v>179</v>
      </c>
      <c r="C30" s="196"/>
      <c r="D30" s="100"/>
      <c r="E30" s="200"/>
      <c r="F30" s="201"/>
      <c r="G30" s="201"/>
      <c r="H30" s="201"/>
      <c r="I30" s="202"/>
    </row>
    <row r="31" spans="1:374">
      <c r="A31" s="97">
        <f t="shared" si="7"/>
        <v>17</v>
      </c>
      <c r="B31" s="196" t="s">
        <v>180</v>
      </c>
      <c r="C31" s="196"/>
      <c r="D31" s="100"/>
      <c r="E31" s="200"/>
      <c r="F31" s="201"/>
      <c r="G31" s="201"/>
      <c r="H31" s="201"/>
      <c r="I31" s="202"/>
    </row>
    <row r="32" spans="1:374">
      <c r="A32" s="97">
        <f t="shared" si="7"/>
        <v>18</v>
      </c>
      <c r="B32" s="196" t="s">
        <v>181</v>
      </c>
      <c r="C32" s="196"/>
      <c r="D32" s="100"/>
      <c r="E32" s="200"/>
      <c r="F32" s="201"/>
      <c r="G32" s="201"/>
      <c r="H32" s="201"/>
      <c r="I32" s="202"/>
    </row>
    <row r="33" spans="1:16">
      <c r="A33" s="97">
        <f t="shared" si="7"/>
        <v>19</v>
      </c>
      <c r="B33" s="196" t="s">
        <v>182</v>
      </c>
      <c r="C33" s="196"/>
      <c r="D33" s="100"/>
      <c r="E33" s="200"/>
      <c r="F33" s="201"/>
      <c r="G33" s="201"/>
      <c r="H33" s="201"/>
      <c r="I33" s="202"/>
    </row>
    <row r="34" spans="1:16">
      <c r="A34" s="97">
        <f t="shared" si="7"/>
        <v>20</v>
      </c>
      <c r="B34" s="196" t="s">
        <v>183</v>
      </c>
      <c r="C34" s="196"/>
      <c r="D34" s="100"/>
      <c r="E34" s="200"/>
      <c r="F34" s="201"/>
      <c r="G34" s="201"/>
      <c r="H34" s="201"/>
      <c r="I34" s="202"/>
    </row>
    <row r="35" spans="1:16" ht="25.5" customHeight="1">
      <c r="E35" s="203"/>
      <c r="F35" s="204"/>
      <c r="G35" s="204"/>
      <c r="H35" s="204"/>
      <c r="I35" s="205"/>
    </row>
    <row r="36" spans="1:16">
      <c r="A36" t="s">
        <v>184</v>
      </c>
      <c r="B36" t="s">
        <v>185</v>
      </c>
    </row>
    <row r="37" spans="1:16">
      <c r="A37" t="s">
        <v>186</v>
      </c>
      <c r="B37" t="s">
        <v>187</v>
      </c>
      <c r="L37" s="197" t="s">
        <v>171</v>
      </c>
      <c r="M37" s="198"/>
      <c r="N37" s="198"/>
      <c r="O37" s="198"/>
      <c r="P37" s="199"/>
    </row>
    <row r="38" spans="1:16">
      <c r="A38" t="s">
        <v>188</v>
      </c>
      <c r="B38" t="s">
        <v>189</v>
      </c>
      <c r="L38" s="200"/>
      <c r="M38" s="201"/>
      <c r="N38" s="201"/>
      <c r="O38" s="201"/>
      <c r="P38" s="202"/>
    </row>
    <row r="39" spans="1:16">
      <c r="A39" t="s">
        <v>190</v>
      </c>
      <c r="B39" t="s">
        <v>191</v>
      </c>
      <c r="L39" s="200"/>
      <c r="M39" s="201"/>
      <c r="N39" s="201"/>
      <c r="O39" s="201"/>
      <c r="P39" s="202"/>
    </row>
    <row r="40" spans="1:16">
      <c r="A40" t="s">
        <v>192</v>
      </c>
      <c r="B40" t="s">
        <v>193</v>
      </c>
      <c r="L40" s="200"/>
      <c r="M40" s="201"/>
      <c r="N40" s="201"/>
      <c r="O40" s="201"/>
      <c r="P40" s="202"/>
    </row>
    <row r="41" spans="1:16">
      <c r="A41" t="s">
        <v>194</v>
      </c>
      <c r="B41" t="s">
        <v>195</v>
      </c>
      <c r="L41" s="200"/>
      <c r="M41" s="201"/>
      <c r="N41" s="201"/>
      <c r="O41" s="201"/>
      <c r="P41" s="202"/>
    </row>
    <row r="42" spans="1:16">
      <c r="A42" t="s">
        <v>196</v>
      </c>
      <c r="B42" t="s">
        <v>197</v>
      </c>
      <c r="L42" s="200"/>
      <c r="M42" s="201"/>
      <c r="N42" s="201"/>
      <c r="O42" s="201"/>
      <c r="P42" s="202"/>
    </row>
    <row r="43" spans="1:16">
      <c r="A43" t="s">
        <v>198</v>
      </c>
      <c r="B43" t="s">
        <v>199</v>
      </c>
      <c r="L43" s="200"/>
      <c r="M43" s="201"/>
      <c r="N43" s="201"/>
      <c r="O43" s="201"/>
      <c r="P43" s="202"/>
    </row>
    <row r="44" spans="1:16">
      <c r="A44" t="s">
        <v>200</v>
      </c>
      <c r="B44" t="s">
        <v>201</v>
      </c>
      <c r="L44" s="200"/>
      <c r="M44" s="201"/>
      <c r="N44" s="201"/>
      <c r="O44" s="201"/>
      <c r="P44" s="202"/>
    </row>
    <row r="45" spans="1:16">
      <c r="A45" t="s">
        <v>202</v>
      </c>
      <c r="B45" t="s">
        <v>203</v>
      </c>
      <c r="L45" s="200"/>
      <c r="M45" s="201"/>
      <c r="N45" s="201"/>
      <c r="O45" s="201"/>
      <c r="P45" s="202"/>
    </row>
    <row r="46" spans="1:16">
      <c r="A46" t="s">
        <v>204</v>
      </c>
      <c r="B46" t="s">
        <v>205</v>
      </c>
      <c r="L46" s="200"/>
      <c r="M46" s="201"/>
      <c r="N46" s="201"/>
      <c r="O46" s="201"/>
      <c r="P46" s="202"/>
    </row>
    <row r="47" spans="1:16">
      <c r="A47" t="s">
        <v>206</v>
      </c>
      <c r="B47" t="s">
        <v>207</v>
      </c>
      <c r="L47" s="200"/>
      <c r="M47" s="201"/>
      <c r="N47" s="201"/>
      <c r="O47" s="201"/>
      <c r="P47" s="202"/>
    </row>
    <row r="48" spans="1:16">
      <c r="A48" t="s">
        <v>208</v>
      </c>
      <c r="B48" t="s">
        <v>209</v>
      </c>
      <c r="L48" s="200"/>
      <c r="M48" s="201"/>
      <c r="N48" s="201"/>
      <c r="O48" s="201"/>
      <c r="P48" s="202"/>
    </row>
    <row r="49" spans="1:16">
      <c r="A49" t="s">
        <v>210</v>
      </c>
      <c r="B49" t="s">
        <v>211</v>
      </c>
      <c r="L49" s="200"/>
      <c r="M49" s="201"/>
      <c r="N49" s="201"/>
      <c r="O49" s="201"/>
      <c r="P49" s="202"/>
    </row>
    <row r="50" spans="1:16" ht="26.25" customHeight="1">
      <c r="A50" t="s">
        <v>212</v>
      </c>
      <c r="B50" t="s">
        <v>213</v>
      </c>
      <c r="L50" s="203"/>
      <c r="M50" s="204"/>
      <c r="N50" s="204"/>
      <c r="O50" s="204"/>
      <c r="P50" s="205"/>
    </row>
    <row r="51" spans="1:16">
      <c r="A51" t="s">
        <v>214</v>
      </c>
      <c r="B51" t="s">
        <v>215</v>
      </c>
    </row>
    <row r="52" spans="1:16">
      <c r="A52" t="s">
        <v>216</v>
      </c>
      <c r="B52" t="s">
        <v>217</v>
      </c>
    </row>
    <row r="53" spans="1:16">
      <c r="A53" t="s">
        <v>218</v>
      </c>
      <c r="B53" t="s">
        <v>219</v>
      </c>
    </row>
    <row r="54" spans="1:16">
      <c r="A54" t="s">
        <v>220</v>
      </c>
      <c r="B54" t="s">
        <v>221</v>
      </c>
    </row>
    <row r="55" spans="1:16">
      <c r="A55" t="s">
        <v>222</v>
      </c>
      <c r="B55" t="s">
        <v>223</v>
      </c>
    </row>
    <row r="56" spans="1:16">
      <c r="A56" t="s">
        <v>224</v>
      </c>
      <c r="B56" t="s">
        <v>225</v>
      </c>
    </row>
    <row r="57" spans="1:16">
      <c r="A57" t="s">
        <v>226</v>
      </c>
      <c r="B57" t="s">
        <v>227</v>
      </c>
    </row>
    <row r="58" spans="1:16">
      <c r="A58" t="s">
        <v>228</v>
      </c>
      <c r="B58" t="s">
        <v>229</v>
      </c>
    </row>
    <row r="59" spans="1:16">
      <c r="A59" t="s">
        <v>230</v>
      </c>
      <c r="B59" t="s">
        <v>231</v>
      </c>
    </row>
    <row r="60" spans="1:16">
      <c r="A60" t="s">
        <v>232</v>
      </c>
      <c r="B60" t="s">
        <v>233</v>
      </c>
    </row>
    <row r="61" spans="1:16">
      <c r="A61" t="s">
        <v>234</v>
      </c>
      <c r="B61" t="s">
        <v>235</v>
      </c>
    </row>
    <row r="62" spans="1:16">
      <c r="A62" t="s">
        <v>236</v>
      </c>
      <c r="B62" t="s">
        <v>237</v>
      </c>
    </row>
    <row r="63" spans="1:16">
      <c r="A63" t="s">
        <v>238</v>
      </c>
      <c r="B63" t="s">
        <v>239</v>
      </c>
    </row>
    <row r="64" spans="1:16">
      <c r="A64" t="s">
        <v>240</v>
      </c>
      <c r="B64" t="s">
        <v>241</v>
      </c>
    </row>
    <row r="65" spans="1:2">
      <c r="A65" t="s">
        <v>242</v>
      </c>
      <c r="B65" t="s">
        <v>243</v>
      </c>
    </row>
    <row r="66" spans="1:2">
      <c r="A66" t="s">
        <v>244</v>
      </c>
      <c r="B66" t="s">
        <v>245</v>
      </c>
    </row>
    <row r="67" spans="1:2">
      <c r="A67" t="s">
        <v>246</v>
      </c>
      <c r="B67" t="s">
        <v>245</v>
      </c>
    </row>
    <row r="68" spans="1:2">
      <c r="A68" t="s">
        <v>247</v>
      </c>
      <c r="B68" t="s">
        <v>245</v>
      </c>
    </row>
    <row r="69" spans="1:2">
      <c r="A69" t="s">
        <v>248</v>
      </c>
      <c r="B69" t="s">
        <v>245</v>
      </c>
    </row>
    <row r="70" spans="1:2">
      <c r="A70" t="s">
        <v>249</v>
      </c>
      <c r="B70" t="s">
        <v>245</v>
      </c>
    </row>
    <row r="71" spans="1:2">
      <c r="A71" t="s">
        <v>250</v>
      </c>
      <c r="B71" t="s">
        <v>245</v>
      </c>
    </row>
    <row r="72" spans="1:2">
      <c r="A72" t="s">
        <v>251</v>
      </c>
      <c r="B72" t="s">
        <v>245</v>
      </c>
    </row>
    <row r="73" spans="1:2">
      <c r="A73" t="s">
        <v>252</v>
      </c>
      <c r="B73" t="s">
        <v>245</v>
      </c>
    </row>
    <row r="74" spans="1:2">
      <c r="A74" t="s">
        <v>253</v>
      </c>
      <c r="B74" t="s">
        <v>245</v>
      </c>
    </row>
    <row r="75" spans="1:2">
      <c r="A75" t="s">
        <v>254</v>
      </c>
      <c r="B75" t="s">
        <v>245</v>
      </c>
    </row>
    <row r="76" spans="1:2">
      <c r="A76" t="s">
        <v>255</v>
      </c>
      <c r="B76" t="s">
        <v>245</v>
      </c>
    </row>
    <row r="77" spans="1:2">
      <c r="A77" t="s">
        <v>256</v>
      </c>
      <c r="B77" t="s">
        <v>245</v>
      </c>
    </row>
    <row r="78" spans="1:2">
      <c r="A78" t="s">
        <v>257</v>
      </c>
      <c r="B78" t="s">
        <v>245</v>
      </c>
    </row>
    <row r="79" spans="1:2">
      <c r="A79" t="s">
        <v>258</v>
      </c>
      <c r="B79" t="s">
        <v>245</v>
      </c>
    </row>
    <row r="80" spans="1:2">
      <c r="A80" t="s">
        <v>259</v>
      </c>
      <c r="B80" t="s">
        <v>245</v>
      </c>
    </row>
    <row r="81" spans="1:2">
      <c r="A81" t="s">
        <v>260</v>
      </c>
      <c r="B81" t="s">
        <v>245</v>
      </c>
    </row>
    <row r="82" spans="1:2">
      <c r="A82" t="s">
        <v>261</v>
      </c>
      <c r="B82" t="s">
        <v>245</v>
      </c>
    </row>
    <row r="83" spans="1:2">
      <c r="A83" t="s">
        <v>262</v>
      </c>
      <c r="B83" t="s">
        <v>245</v>
      </c>
    </row>
    <row r="84" spans="1:2">
      <c r="A84" t="s">
        <v>263</v>
      </c>
      <c r="B84" t="s">
        <v>245</v>
      </c>
    </row>
    <row r="85" spans="1:2">
      <c r="A85" t="s">
        <v>264</v>
      </c>
      <c r="B85" t="s">
        <v>245</v>
      </c>
    </row>
    <row r="86" spans="1:2">
      <c r="A86" t="s">
        <v>265</v>
      </c>
      <c r="B86" t="s">
        <v>266</v>
      </c>
    </row>
    <row r="87" spans="1:2">
      <c r="A87" t="s">
        <v>267</v>
      </c>
      <c r="B87" t="s">
        <v>266</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worksheet>
</file>