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総務課\01総務課\008財務共通全般\公営企業に係る「経営比較分析表」の策定\H30分\下水【経営比較分析表】2018_322091_47_1718\提出\"/>
    </mc:Choice>
  </mc:AlternateContent>
  <workbookProtection workbookAlgorithmName="SHA-512" workbookHashValue="wC2otF72cL01WcWFncQ6jlpbP/n+glOxJvh1gYAgW/kv08JV/qjTTI7JQ1eDxegFzYU0ZSVfKs9LOw12sS1z2A==" workbookSaltValue="I6z8ji6uPJ/YEj3W6UG1J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<sst xmlns="http://schemas.openxmlformats.org/spreadsheetml/2006/main" count="228" uniqueCount="114">
  <si>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</si>
  <si>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</si>
  <si>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</si>
  <si>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</si>
  <si>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</si>
  <si>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</si>
  <si>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</si>
  <si>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</si>
  <si>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</si>
  <si>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</si>
  <si>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</si>
  <si>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</si>
  <si>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</si>
  <si>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</si>
  <si>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</si>
  <si>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</si>
  <si>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</si>
  <si>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</si>
  <si>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</si>
  <si>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</si>
  <si>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</si>
  <si>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</si>
  <si>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</si>
  <si>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</si>
  <si>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</si>
  <si>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</si>
  <si>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</si>
  <si>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</si>
  <si>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</si>
  <si>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</si>
  <si>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</si>
  <si>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</si>
  <si>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</si>
  <si>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</si>
  <si>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</si>
  <si>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</si>
  <si>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</si>
  <si>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</si>
  <si>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</si>
  <si>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</si>
  <si>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</si>
  <si>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</si>
  <si>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</si>
  <si>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</si>
  <si>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</si>
  <si>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</si>
  <si>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</si>
  <si>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</si>
  <si>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</si>
  <si>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</si>
  <si>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</si>
  <si>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</si>
  <si>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</si>
  <si>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</si>
  <si>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</si>
  <si>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</si>
  <si>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</si>
  <si>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</si>
  <si>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</si>
  <si>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</si>
  <si>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</si>
  <si>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</si>
  <si>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</si>
  <si>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</si>
  <si>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</si>
  <si>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</si>
  <si>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</si>
  <si>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</si>
  <si>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</si>
  <si>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</si>
  <si>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</si>
  <si>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</si>
  <si>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</si>
  <si>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</si>
  <si>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</si>
  <si>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</si>
  <si>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</si>
  <si>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</si>
  <si>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</si>
  <si>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</si>
  <si>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</si>
  <si>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</si>
  <si>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</si>
  <si>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</si>
  <si>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</si>
  <si>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</si>
  <si>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</si>
  <si>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</si>
  <si>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</si>
  <si>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</si>
  <si>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</si>
  <si>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</si>
  <si>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</si>
  <si>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</si>
  <si>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</si>
  <si>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</si>
  <si>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</si>
  <si>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</si>
  <si>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</si>
  <si>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</si>
  <si>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</si>
  <si>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</si>
  <si>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</si>
  <si>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</si>
  <si>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</si>
  <si>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</si>
  <si>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</si>
  <si>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</si>
  <si>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</si>
  <si>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</si>
  <si>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</si>
  <si>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一層の経営健全化が求められることから、水洗化率の向上により、有収水量の増加と使用料収入を確保するとともに、使用料収入が適正な水準より低いことにより、収入が不足しているため、適正な使用料水準に設定するよう努める必要がある。
維持管理の効率化（維持管理経費の削減等）を検討し、経営基盤の強化を図り、持続可能な事業経営を行う必要がある。
　また、経営の透明性を向上させるため公営企業会計の適用について検討を行う。</t>
    <rPh sb="130" eb="131">
      <t>トウ</t>
    </rPh>
    <rPh sb="185" eb="187">
      <t>コウエイ</t>
    </rPh>
    <rPh sb="187" eb="189">
      <t>キギョウ</t>
    </rPh>
    <rPh sb="189" eb="191">
      <t>カイケイ</t>
    </rPh>
    <rPh sb="192" eb="194">
      <t>テキヨウ</t>
    </rPh>
    <rPh sb="198" eb="200">
      <t>ケントウ</t>
    </rPh>
    <rPh sb="201" eb="202">
      <t>オコナ</t>
    </rPh>
    <phoneticPr fontId="4"/>
  </si>
  <si>
    <t xml:space="preserve">  供用開始が平成１２年で布設から１９年であり、まだ耐用年数を迎えていない。今後老朽化に伴い修繕費用が必要になってくると想定される。
</t>
    <rPh sb="38" eb="40">
      <t>コンゴ</t>
    </rPh>
    <rPh sb="40" eb="43">
      <t>ロウキュウカ</t>
    </rPh>
    <rPh sb="44" eb="45">
      <t>トモナ</t>
    </rPh>
    <rPh sb="46" eb="48">
      <t>シュウゼン</t>
    </rPh>
    <rPh sb="48" eb="50">
      <t>ヒヨウ</t>
    </rPh>
    <rPh sb="51" eb="53">
      <t>ヒツヨウ</t>
    </rPh>
    <rPh sb="60" eb="62">
      <t>ソウテイ</t>
    </rPh>
    <phoneticPr fontId="4"/>
  </si>
  <si>
    <t xml:space="preserve">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処理区域面積が狭く、区域内人口も少ないため、料金収入に対する企業債残高の割合が類似団体の平均値を大幅に上回っている。
⑤経費回収率
　昨年に比べ、料金収入は増加し、回収率も上がったが、使用料で回収すべき経費をほとんど使用料で賄えていない状況である。適正な料金水準を保っていく必要がある。
⑥汚水処理原価
　有収水量１㎥あたりの汚水処理費（元利償還金）が減少し、類似団体の平均値に対して効率的な汚水処理が実施できているといえない状態である。地理的要因等も考えられるため、処理方法を検討するといった経営改善が必要である。
⑦施設利用率
　施設の対応可能な処理能力に対する一日平均処理水量の割合が類似団体の平均値に対して大きく下回っている。施設の利用状況や適正規模を検討する必要がある。
⑧水洗化率
　水洗便所設置済人口が減ったため、水洗化率が下がり、類似団体の平均値も下回った。100％に近づけるよう水洗化率の向上の取組が必要である。
</t>
    <rPh sb="1" eb="4">
      <t>シュウエキテキ</t>
    </rPh>
    <rPh sb="4" eb="6">
      <t>シュウシ</t>
    </rPh>
    <rPh sb="6" eb="8">
      <t>ヒリツ</t>
    </rPh>
    <rPh sb="10" eb="12">
      <t>リョウキン</t>
    </rPh>
    <rPh sb="12" eb="14">
      <t>シュウニュウ</t>
    </rPh>
    <rPh sb="15" eb="17">
      <t>イッパン</t>
    </rPh>
    <rPh sb="17" eb="19">
      <t>カイケイ</t>
    </rPh>
    <rPh sb="22" eb="24">
      <t>クリイレ</t>
    </rPh>
    <rPh sb="24" eb="25">
      <t>キン</t>
    </rPh>
    <rPh sb="25" eb="26">
      <t>ナド</t>
    </rPh>
    <rPh sb="27" eb="30">
      <t>ソウシュウエキ</t>
    </rPh>
    <rPh sb="35" eb="38">
      <t>チホウサイ</t>
    </rPh>
    <rPh sb="38" eb="40">
      <t>ショウカン</t>
    </rPh>
    <rPh sb="40" eb="41">
      <t>キン</t>
    </rPh>
    <rPh sb="42" eb="43">
      <t>クワ</t>
    </rPh>
    <rPh sb="45" eb="47">
      <t>ヒヨウ</t>
    </rPh>
    <rPh sb="48" eb="49">
      <t>マカナ</t>
    </rPh>
    <rPh sb="58" eb="59">
      <t>ソウ</t>
    </rPh>
    <rPh sb="59" eb="61">
      <t>シュウエキ</t>
    </rPh>
    <rPh sb="62" eb="64">
      <t>タイハン</t>
    </rPh>
    <rPh sb="65" eb="67">
      <t>イッパン</t>
    </rPh>
    <rPh sb="67" eb="69">
      <t>カイケイ</t>
    </rPh>
    <rPh sb="72" eb="74">
      <t>クリイレ</t>
    </rPh>
    <rPh sb="74" eb="75">
      <t>キン</t>
    </rPh>
    <rPh sb="76" eb="78">
      <t>イゾン</t>
    </rPh>
    <rPh sb="82" eb="84">
      <t>ジョウタイ</t>
    </rPh>
    <rPh sb="90" eb="92">
      <t>キギョウ</t>
    </rPh>
    <rPh sb="92" eb="93">
      <t>サイ</t>
    </rPh>
    <rPh sb="93" eb="95">
      <t>ザンダカ</t>
    </rPh>
    <rPh sb="95" eb="96">
      <t>タイ</t>
    </rPh>
    <rPh sb="96" eb="98">
      <t>ジギョウ</t>
    </rPh>
    <rPh sb="98" eb="100">
      <t>キボ</t>
    </rPh>
    <rPh sb="100" eb="102">
      <t>ヒリツ</t>
    </rPh>
    <rPh sb="104" eb="106">
      <t>ショリ</t>
    </rPh>
    <rPh sb="106" eb="108">
      <t>クイキ</t>
    </rPh>
    <rPh sb="108" eb="110">
      <t>メンセキ</t>
    </rPh>
    <rPh sb="111" eb="112">
      <t>セマ</t>
    </rPh>
    <rPh sb="114" eb="117">
      <t>クイキナイ</t>
    </rPh>
    <rPh sb="117" eb="119">
      <t>ジンコウ</t>
    </rPh>
    <rPh sb="120" eb="121">
      <t>スク</t>
    </rPh>
    <rPh sb="126" eb="128">
      <t>リョウキン</t>
    </rPh>
    <rPh sb="128" eb="130">
      <t>シュウニュウ</t>
    </rPh>
    <rPh sb="131" eb="132">
      <t>タイ</t>
    </rPh>
    <rPh sb="134" eb="136">
      <t>キギョウ</t>
    </rPh>
    <rPh sb="136" eb="137">
      <t>サイ</t>
    </rPh>
    <rPh sb="137" eb="139">
      <t>ザンダカ</t>
    </rPh>
    <rPh sb="140" eb="142">
      <t>ワリアイ</t>
    </rPh>
    <rPh sb="143" eb="145">
      <t>ルイジ</t>
    </rPh>
    <rPh sb="145" eb="147">
      <t>ダンタイ</t>
    </rPh>
    <rPh sb="148" eb="151">
      <t>ヘイキンチ</t>
    </rPh>
    <rPh sb="152" eb="154">
      <t>オオハバ</t>
    </rPh>
    <rPh sb="155" eb="157">
      <t>ウワマワ</t>
    </rPh>
    <rPh sb="164" eb="166">
      <t>ケイヒ</t>
    </rPh>
    <rPh sb="166" eb="168">
      <t>カイシュウ</t>
    </rPh>
    <rPh sb="168" eb="169">
      <t>リツ</t>
    </rPh>
    <rPh sb="186" eb="188">
      <t>カイシュウ</t>
    </rPh>
    <rPh sb="188" eb="189">
      <t>リツ</t>
    </rPh>
    <rPh sb="190" eb="191">
      <t>ア</t>
    </rPh>
    <rPh sb="196" eb="199">
      <t>シヨウリョウ</t>
    </rPh>
    <rPh sb="200" eb="202">
      <t>カイシュウ</t>
    </rPh>
    <rPh sb="205" eb="207">
      <t>ケイヒ</t>
    </rPh>
    <rPh sb="212" eb="215">
      <t>シヨウリョウ</t>
    </rPh>
    <rPh sb="216" eb="217">
      <t>マカナ</t>
    </rPh>
    <rPh sb="222" eb="224">
      <t>ジョウキョウ</t>
    </rPh>
    <rPh sb="249" eb="251">
      <t>オスイ</t>
    </rPh>
    <rPh sb="251" eb="253">
      <t>ショリ</t>
    </rPh>
    <rPh sb="253" eb="255">
      <t>ゲンカ</t>
    </rPh>
    <rPh sb="257" eb="259">
      <t>ユウシュウ</t>
    </rPh>
    <rPh sb="259" eb="261">
      <t>スイリョウ</t>
    </rPh>
    <rPh sb="267" eb="269">
      <t>オスイ</t>
    </rPh>
    <rPh sb="269" eb="271">
      <t>ショリ</t>
    </rPh>
    <rPh sb="271" eb="272">
      <t>ヒ</t>
    </rPh>
    <rPh sb="273" eb="275">
      <t>ガンリ</t>
    </rPh>
    <rPh sb="275" eb="278">
      <t>ショウカンキン</t>
    </rPh>
    <rPh sb="280" eb="282">
      <t>ゲンショウ</t>
    </rPh>
    <rPh sb="284" eb="286">
      <t>ルイジ</t>
    </rPh>
    <rPh sb="286" eb="288">
      <t>ダンタイ</t>
    </rPh>
    <rPh sb="289" eb="292">
      <t>ヘイキンチ</t>
    </rPh>
    <rPh sb="293" eb="294">
      <t>タイ</t>
    </rPh>
    <rPh sb="296" eb="299">
      <t>コウリツテキ</t>
    </rPh>
    <rPh sb="300" eb="302">
      <t>オスイ</t>
    </rPh>
    <rPh sb="302" eb="304">
      <t>ショリ</t>
    </rPh>
    <rPh sb="305" eb="307">
      <t>ジッシ</t>
    </rPh>
    <rPh sb="317" eb="319">
      <t>ジョウタイ</t>
    </rPh>
    <rPh sb="323" eb="326">
      <t>チリテキ</t>
    </rPh>
    <rPh sb="326" eb="328">
      <t>ヨウイン</t>
    </rPh>
    <rPh sb="328" eb="329">
      <t>トウ</t>
    </rPh>
    <rPh sb="330" eb="331">
      <t>カンガ</t>
    </rPh>
    <rPh sb="338" eb="340">
      <t>ショリ</t>
    </rPh>
    <rPh sb="340" eb="342">
      <t>ホウホウ</t>
    </rPh>
    <rPh sb="343" eb="345">
      <t>ケントウ</t>
    </rPh>
    <rPh sb="351" eb="353">
      <t>ケイエイ</t>
    </rPh>
    <rPh sb="353" eb="355">
      <t>カイゼン</t>
    </rPh>
    <rPh sb="356" eb="358">
      <t>ヒツヨウ</t>
    </rPh>
    <rPh sb="364" eb="366">
      <t>シセツ</t>
    </rPh>
    <rPh sb="366" eb="369">
      <t>リヨウリツ</t>
    </rPh>
    <rPh sb="371" eb="373">
      <t>シセツ</t>
    </rPh>
    <rPh sb="374" eb="376">
      <t>タイオウ</t>
    </rPh>
    <rPh sb="376" eb="378">
      <t>カノウ</t>
    </rPh>
    <rPh sb="379" eb="381">
      <t>ショリ</t>
    </rPh>
    <rPh sb="381" eb="383">
      <t>ノウリョク</t>
    </rPh>
    <rPh sb="384" eb="385">
      <t>タイ</t>
    </rPh>
    <rPh sb="387" eb="389">
      <t>イチニチ</t>
    </rPh>
    <rPh sb="389" eb="391">
      <t>ヘイキン</t>
    </rPh>
    <rPh sb="391" eb="393">
      <t>ショリ</t>
    </rPh>
    <rPh sb="393" eb="395">
      <t>スイリョウ</t>
    </rPh>
    <rPh sb="396" eb="398">
      <t>ワリアイ</t>
    </rPh>
    <rPh sb="399" eb="401">
      <t>ルイジ</t>
    </rPh>
    <rPh sb="401" eb="403">
      <t>ダンタイ</t>
    </rPh>
    <rPh sb="404" eb="407">
      <t>ヘイキンチ</t>
    </rPh>
    <rPh sb="408" eb="409">
      <t>タイ</t>
    </rPh>
    <rPh sb="411" eb="412">
      <t>オオ</t>
    </rPh>
    <rPh sb="414" eb="416">
      <t>シタマワ</t>
    </rPh>
    <rPh sb="421" eb="423">
      <t>シセツ</t>
    </rPh>
    <rPh sb="424" eb="426">
      <t>リヨウ</t>
    </rPh>
    <rPh sb="426" eb="428">
      <t>ジョウキョウ</t>
    </rPh>
    <rPh sb="429" eb="431">
      <t>テキセイ</t>
    </rPh>
    <rPh sb="431" eb="433">
      <t>キボ</t>
    </rPh>
    <rPh sb="446" eb="449">
      <t>スイセンカ</t>
    </rPh>
    <rPh sb="449" eb="450">
      <t>リツ</t>
    </rPh>
    <rPh sb="452" eb="454">
      <t>スイセン</t>
    </rPh>
    <rPh sb="454" eb="456">
      <t>ベンジョ</t>
    </rPh>
    <rPh sb="456" eb="458">
      <t>セッチ</t>
    </rPh>
    <rPh sb="458" eb="459">
      <t>ズ</t>
    </rPh>
    <rPh sb="459" eb="461">
      <t>ジンコウ</t>
    </rPh>
    <rPh sb="462" eb="463">
      <t>ヘ</t>
    </rPh>
    <rPh sb="468" eb="471">
      <t>スイセンカ</t>
    </rPh>
    <rPh sb="471" eb="472">
      <t>リツ</t>
    </rPh>
    <rPh sb="473" eb="474">
      <t>サ</t>
    </rPh>
    <rPh sb="477" eb="479">
      <t>ルイジ</t>
    </rPh>
    <rPh sb="479" eb="481">
      <t>ダンタイ</t>
    </rPh>
    <rPh sb="482" eb="485">
      <t>ヘイキンチ</t>
    </rPh>
    <rPh sb="486" eb="487">
      <t>シタ</t>
    </rPh>
    <rPh sb="487" eb="488">
      <t>マワ</t>
    </rPh>
    <rPh sb="496" eb="497">
      <t>チカ</t>
    </rPh>
    <rPh sb="502" eb="505">
      <t>スイセンカ</t>
    </rPh>
    <rPh sb="505" eb="506">
      <t>リツ</t>
    </rPh>
    <rPh sb="507" eb="509">
      <t>コウジョウ</t>
    </rPh>
    <rPh sb="510" eb="512">
      <t>トリクミ</t>
    </rPh>
    <rPh sb="513" eb="5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</si>
</sst>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9D-46F9-B800-D44C7E04382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D9D-46F9-B800-D44C7E04382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17.649999999999999</c:v>
                </c:pt>
                <c:pt idx="1">
                  <c:v>14.71</c:v>
                </c:pt>
                <c:pt idx="2">
                  <c:v>14.71</c:v>
                </c:pt>
                <c:pt idx="3">
                  <c:v>14.71</c:v>
                </c:pt>
                <c:pt idx="4">
                  <c:v>17.649999999999999</c:v>
                </c:pt>
              </c:numCache>
            </c:numRef>
          </c:val>
          <c:extLst>
            <c:ext xmlns:c16="http://schemas.microsoft.com/office/drawing/2014/chart" uri="{C3380CC4-5D6E-409C-BE32-E72D297353CC}">
              <c16:uniqueId val="{00000000-954E-4ECF-AB79-EBA8D29123E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31.72</c:v>
                </c:pt>
                <c:pt idx="1">
                  <c:v>27.46</c:v>
                </c:pt>
                <c:pt idx="2">
                  <c:v>27.55</c:v>
                </c:pt>
                <c:pt idx="3">
                  <c:v>27.26</c:v>
                </c:pt>
                <c:pt idx="4">
                  <c:v>27.09</c:v>
                </c:pt>
              </c:numCache>
            </c:numRef>
          </c:val>
          <c:smooth val="0"/>
          <c:extLst>
            <c:ext xmlns:c16="http://schemas.microsoft.com/office/drawing/2014/chart" uri="{C3380CC4-5D6E-409C-BE32-E72D297353CC}">
              <c16:uniqueId val="{00000001-954E-4ECF-AB79-EBA8D29123E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94.74</c:v>
                </c:pt>
                <c:pt idx="1">
                  <c:v>95.45</c:v>
                </c:pt>
                <c:pt idx="2">
                  <c:v>95</c:v>
                </c:pt>
                <c:pt idx="3">
                  <c:v>95.45</c:v>
                </c:pt>
                <c:pt idx="4">
                  <c:v>86.36</c:v>
                </c:pt>
              </c:numCache>
            </c:numRef>
          </c:val>
          <c:extLst>
            <c:ext xmlns:c16="http://schemas.microsoft.com/office/drawing/2014/chart" uri="{C3380CC4-5D6E-409C-BE32-E72D297353CC}">
              <c16:uniqueId val="{00000000-DF21-4D3B-9C5E-839B55D7141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94.81</c:v>
                </c:pt>
                <c:pt idx="2">
                  <c:v>94.87</c:v>
                </c:pt>
                <c:pt idx="3">
                  <c:v>94.93</c:v>
                </c:pt>
                <c:pt idx="4">
                  <c:v>95.1</c:v>
                </c:pt>
              </c:numCache>
            </c:numRef>
          </c:val>
          <c:smooth val="0"/>
          <c:extLst>
            <c:ext xmlns:c16="http://schemas.microsoft.com/office/drawing/2014/chart" uri="{C3380CC4-5D6E-409C-BE32-E72D297353CC}">
              <c16:uniqueId val="{00000001-DF21-4D3B-9C5E-839B55D7141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99.58</c:v>
                </c:pt>
                <c:pt idx="1">
                  <c:v>99.48</c:v>
                </c:pt>
                <c:pt idx="2">
                  <c:v>101.32</c:v>
                </c:pt>
                <c:pt idx="3">
                  <c:v>97.35</c:v>
                </c:pt>
                <c:pt idx="4">
                  <c:v>99.45</c:v>
                </c:pt>
              </c:numCache>
            </c:numRef>
          </c:val>
          <c:extLst>
            <c:ext xmlns:c16="http://schemas.microsoft.com/office/drawing/2014/chart" uri="{C3380CC4-5D6E-409C-BE32-E72D297353CC}">
              <c16:uniqueId val="{00000000-6469-4249-9D54-480BDCE15A3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69-4249-9D54-480BDCE15A3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A5-49B1-83E5-A7534E74A70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A5-49B1-83E5-A7534E74A70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6C-4DE6-8545-A5BFF0D4D4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6C-4DE6-8545-A5BFF0D4D4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9F-4D7F-A636-6581041041B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9F-4D7F-A636-6581041041B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4A-45A3-AC1F-1E840205524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4A-45A3-AC1F-1E840205524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4007.74</c:v>
                </c:pt>
                <c:pt idx="1">
                  <c:v>3973.64</c:v>
                </c:pt>
                <c:pt idx="2">
                  <c:v>3828.29</c:v>
                </c:pt>
                <c:pt idx="3">
                  <c:v>2803.85</c:v>
                </c:pt>
                <c:pt idx="4">
                  <c:v>2661.14</c:v>
                </c:pt>
              </c:numCache>
            </c:numRef>
          </c:val>
          <c:extLst>
            <c:ext xmlns:c16="http://schemas.microsoft.com/office/drawing/2014/chart" uri="{C3380CC4-5D6E-409C-BE32-E72D297353CC}">
              <c16:uniqueId val="{00000000-C2CE-4F7C-9C80-1FAFC31187D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1045.48</c:v>
                </c:pt>
                <c:pt idx="1">
                  <c:v>332.28</c:v>
                </c:pt>
                <c:pt idx="2">
                  <c:v>274.07</c:v>
                </c:pt>
                <c:pt idx="3">
                  <c:v>243.02</c:v>
                </c:pt>
                <c:pt idx="4">
                  <c:v>196.19</c:v>
                </c:pt>
              </c:numCache>
            </c:numRef>
          </c:val>
          <c:smooth val="0"/>
          <c:extLst>
            <c:ext xmlns:c16="http://schemas.microsoft.com/office/drawing/2014/chart" uri="{C3380CC4-5D6E-409C-BE32-E72D297353CC}">
              <c16:uniqueId val="{00000001-C2CE-4F7C-9C80-1FAFC31187D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16.38</c:v>
                </c:pt>
                <c:pt idx="1">
                  <c:v>20.260000000000002</c:v>
                </c:pt>
                <c:pt idx="2">
                  <c:v>20.32</c:v>
                </c:pt>
                <c:pt idx="3">
                  <c:v>22.27</c:v>
                </c:pt>
                <c:pt idx="4">
                  <c:v>35.979999999999997</c:v>
                </c:pt>
              </c:numCache>
            </c:numRef>
          </c:val>
          <c:extLst>
            <c:ext xmlns:c16="http://schemas.microsoft.com/office/drawing/2014/chart" uri="{C3380CC4-5D6E-409C-BE32-E72D297353CC}">
              <c16:uniqueId val="{00000000-B156-4567-A2CF-4633D63F9D2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39.07</c:v>
                </c:pt>
                <c:pt idx="1">
                  <c:v>35.83</c:v>
                </c:pt>
                <c:pt idx="2">
                  <c:v>37.06</c:v>
                </c:pt>
                <c:pt idx="3">
                  <c:v>41.35</c:v>
                </c:pt>
                <c:pt idx="4">
                  <c:v>39.07</c:v>
                </c:pt>
              </c:numCache>
            </c:numRef>
          </c:val>
          <c:smooth val="0"/>
          <c:extLst>
            <c:ext xmlns:c16="http://schemas.microsoft.com/office/drawing/2014/chart" uri="{C3380CC4-5D6E-409C-BE32-E72D297353CC}">
              <c16:uniqueId val="{00000001-B156-4567-A2CF-4633D63F9D2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942.48</c:v>
                </c:pt>
                <c:pt idx="1">
                  <c:v>766.8</c:v>
                </c:pt>
                <c:pt idx="2">
                  <c:v>771.97</c:v>
                </c:pt>
                <c:pt idx="3">
                  <c:v>701.24</c:v>
                </c:pt>
                <c:pt idx="4">
                  <c:v>432.09</c:v>
                </c:pt>
              </c:numCache>
            </c:numRef>
          </c:val>
          <c:extLst>
            <c:ext xmlns:c16="http://schemas.microsoft.com/office/drawing/2014/chart" uri="{C3380CC4-5D6E-409C-BE32-E72D297353CC}">
              <c16:uniqueId val="{00000000-68B3-4745-A90A-6C3EDBDB14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441.87</c:v>
                </c:pt>
                <c:pt idx="1">
                  <c:v>528.37</c:v>
                </c:pt>
                <c:pt idx="2">
                  <c:v>514.20000000000005</c:v>
                </c:pt>
                <c:pt idx="3">
                  <c:v>456.7</c:v>
                </c:pt>
                <c:pt idx="4">
                  <c:v>485</c:v>
                </c:pt>
              </c:numCache>
            </c:numRef>
          </c:val>
          <c:smooth val="0"/>
          <c:extLst>
            <c:ext xmlns:c16="http://schemas.microsoft.com/office/drawing/2014/chart" uri="{C3380CC4-5D6E-409C-BE32-E72D297353CC}">
              <c16:uniqueId val="{00000001-68B3-4745-A90A-6C3EDBDB14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75" zoomScaleNormal="75" workbookViewId="0">
      <selection activeCell="BG36" sqref="BG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雲南市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簡易排水</v>
      </c>
      <c r="Q8" s="71"/>
      <c r="R8" s="71"/>
      <c r="S8" s="71"/>
      <c r="T8" s="71"/>
      <c r="U8" s="71"/>
      <c r="V8" s="71"/>
      <c r="W8" s="71" t="str">
        <f>データ!L6</f>
        <v>J2</v>
      </c>
      <c r="X8" s="71"/>
      <c r="Y8" s="71"/>
      <c r="Z8" s="71"/>
      <c r="AA8" s="71"/>
      <c r="AB8" s="71"/>
      <c r="AC8" s="71"/>
      <c r="AD8" s="72" t="str">
        <f>データ!$M$6</f>
        <v>非設置</v>
      </c>
      <c r="AE8" s="72"/>
      <c r="AF8" s="72"/>
      <c r="AG8" s="72"/>
      <c r="AH8" s="72"/>
      <c r="AI8" s="72"/>
      <c r="AJ8" s="72"/>
      <c r="AK8" s="3"/>
      <c r="AL8" s="68">
        <f>データ!S6</f>
        <v>38479</v>
      </c>
      <c r="AM8" s="68"/>
      <c r="AN8" s="68"/>
      <c r="AO8" s="68"/>
      <c r="AP8" s="68"/>
      <c r="AQ8" s="68"/>
      <c r="AR8" s="68"/>
      <c r="AS8" s="68"/>
      <c r="AT8" s="67">
        <f>データ!T6</f>
        <v>553.17999999999995</v>
      </c>
      <c r="AU8" s="67"/>
      <c r="AV8" s="67"/>
      <c r="AW8" s="67"/>
      <c r="AX8" s="67"/>
      <c r="AY8" s="67"/>
      <c r="AZ8" s="67"/>
      <c r="BA8" s="67"/>
      <c r="BB8" s="67">
        <f>データ!U6</f>
        <v>69.56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0.06</v>
      </c>
      <c r="Q10" s="67"/>
      <c r="R10" s="67"/>
      <c r="S10" s="67"/>
      <c r="T10" s="67"/>
      <c r="U10" s="67"/>
      <c r="V10" s="67"/>
      <c r="W10" s="67">
        <f>データ!Q6</f>
        <v>119.11</v>
      </c>
      <c r="X10" s="67"/>
      <c r="Y10" s="67"/>
      <c r="Z10" s="67"/>
      <c r="AA10" s="67"/>
      <c r="AB10" s="67"/>
      <c r="AC10" s="67"/>
      <c r="AD10" s="68">
        <f>データ!R6</f>
        <v>2678</v>
      </c>
      <c r="AE10" s="68"/>
      <c r="AF10" s="68"/>
      <c r="AG10" s="68"/>
      <c r="AH10" s="68"/>
      <c r="AI10" s="68"/>
      <c r="AJ10" s="68"/>
      <c r="AK10" s="2"/>
      <c r="AL10" s="68">
        <f>データ!V6</f>
        <v>22</v>
      </c>
      <c r="AM10" s="68"/>
      <c r="AN10" s="68"/>
      <c r="AO10" s="68"/>
      <c r="AP10" s="68"/>
      <c r="AQ10" s="68"/>
      <c r="AR10" s="68"/>
      <c r="AS10" s="68"/>
      <c r="AT10" s="67">
        <f>データ!W6</f>
        <v>0.12</v>
      </c>
      <c r="AU10" s="67"/>
      <c r="AV10" s="67"/>
      <c r="AW10" s="67"/>
      <c r="AX10" s="67"/>
      <c r="AY10" s="67"/>
      <c r="AZ10" s="67"/>
      <c r="BA10" s="67"/>
      <c r="BB10" s="67">
        <f>データ!X6</f>
        <v>183.33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【196.19】</v>
      </c>
      <c r="I86" s="26" t="str">
        <f>データ!CA6</f>
        <v>【39.07】</v>
      </c>
      <c r="J86" s="26" t="str">
        <f>データ!CL6</f>
        <v>【485.00】</v>
      </c>
      <c r="K86" s="26" t="str">
        <f>データ!CW6</f>
        <v>【27.09】</v>
      </c>
      <c r="L86" s="26" t="str">
        <f>データ!DH6</f>
        <v>【95.10】</v>
      </c>
      <c r="M86" s="26" t="s">
        <v>44</v>
      </c>
      <c r="N86" s="26" t="s">
        <v>44</v>
      </c>
      <c r="O86" s="26" t="str">
        <f>データ!EO6</f>
        <v>【0.00】</v>
      </c>
    </row>
  </sheetData>
  <sheetProtection algorithmName="SHA-512" hashValue="CCzZ/FiqonYhtPu9Tlh2UVGwh2IM7Kuie9FiIDMLiqIX6WvbPMqq0Yv6BRTOshfesauzFJxx5poPsJKivFTPaw==" saltValue="pwp77YEA1UUlCD4xBpiP/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322091</v>
      </c>
      <c r="D6" s="33">
        <f t="shared" si="3"/>
        <v>47</v>
      </c>
      <c r="E6" s="33">
        <f t="shared" si="3"/>
        <v>17</v>
      </c>
      <c r="F6" s="33">
        <f t="shared" si="3"/>
        <v>8</v>
      </c>
      <c r="G6" s="33">
        <f t="shared" si="3"/>
        <v>0</v>
      </c>
      <c r="H6" s="33" t="str">
        <f t="shared" si="3"/>
        <v>島根県　雲南市</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0.06</v>
      </c>
      <c r="Q6" s="34">
        <f t="shared" si="3"/>
        <v>119.11</v>
      </c>
      <c r="R6" s="34">
        <f t="shared" si="3"/>
        <v>2678</v>
      </c>
      <c r="S6" s="34">
        <f t="shared" si="3"/>
        <v>38479</v>
      </c>
      <c r="T6" s="34">
        <f t="shared" si="3"/>
        <v>553.17999999999995</v>
      </c>
      <c r="U6" s="34">
        <f t="shared" si="3"/>
        <v>69.56</v>
      </c>
      <c r="V6" s="34">
        <f t="shared" si="3"/>
        <v>22</v>
      </c>
      <c r="W6" s="34">
        <f t="shared" si="3"/>
        <v>0.12</v>
      </c>
      <c r="X6" s="34">
        <f t="shared" si="3"/>
        <v>183.33</v>
      </c>
      <c r="Y6" s="35">
        <f>IF(Y7="",NA(),Y7)</f>
        <v>99.58</v>
      </c>
      <c r="Z6" s="35">
        <f t="shared" ref="Z6:AH6" si="4">IF(Z7="",NA(),Z7)</f>
        <v>99.48</v>
      </c>
      <c r="AA6" s="35">
        <f t="shared" si="4"/>
        <v>101.32</v>
      </c>
      <c r="AB6" s="35">
        <f t="shared" si="4"/>
        <v>97.35</v>
      </c>
      <c r="AC6" s="35">
        <f t="shared" si="4"/>
        <v>99.45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4007.74</v>
      </c>
      <c r="BG6" s="35">
        <f t="shared" ref="BG6:BO6" si="7">IF(BG7="",NA(),BG7)</f>
        <v>3973.64</v>
      </c>
      <c r="BH6" s="35">
        <f t="shared" si="7"/>
        <v>3828.29</v>
      </c>
      <c r="BI6" s="35">
        <f t="shared" si="7"/>
        <v>2803.85</v>
      </c>
      <c r="BJ6" s="35">
        <f t="shared" si="7"/>
        <v>2661.14</v>
      </c>
      <c r="BK6" s="35">
        <f t="shared" si="7"/>
        <v>1045.48</v>
      </c>
      <c r="BL6" s="35">
        <f t="shared" si="7"/>
        <v>332.28</v>
      </c>
      <c r="BM6" s="35">
        <f t="shared" si="7"/>
        <v>274.07</v>
      </c>
      <c r="BN6" s="35">
        <f t="shared" si="7"/>
        <v>243.02</v>
      </c>
      <c r="BO6" s="35">
        <f t="shared" si="7"/>
        <v>196.19</v>
      </c>
      <c r="BP6" s="34" t="str">
        <f>IF(BP7="","",IF(BP7="-","【-】","【"&amp;SUBSTITUTE(TEXT(BP7,"#,##0.00"),"-","△")&amp;"】"))</f>
        <v>【196.19】</v>
      </c>
      <c r="BQ6" s="35">
        <f>IF(BQ7="",NA(),BQ7)</f>
        <v>16.38</v>
      </c>
      <c r="BR6" s="35">
        <f t="shared" ref="BR6:BZ6" si="8">IF(BR7="",NA(),BR7)</f>
        <v>20.260000000000002</v>
      </c>
      <c r="BS6" s="35">
        <f t="shared" si="8"/>
        <v>20.32</v>
      </c>
      <c r="BT6" s="35">
        <f t="shared" si="8"/>
        <v>22.27</v>
      </c>
      <c r="BU6" s="35">
        <f t="shared" si="8"/>
        <v>35.979999999999997</v>
      </c>
      <c r="BV6" s="35">
        <f t="shared" si="8"/>
        <v>39.07</v>
      </c>
      <c r="BW6" s="35">
        <f t="shared" si="8"/>
        <v>35.83</v>
      </c>
      <c r="BX6" s="35">
        <f t="shared" si="8"/>
        <v>37.06</v>
      </c>
      <c r="BY6" s="35">
        <f t="shared" si="8"/>
        <v>41.35</v>
      </c>
      <c r="BZ6" s="35">
        <f t="shared" si="8"/>
        <v>39.07</v>
      </c>
      <c r="CA6" s="34" t="str">
        <f>IF(CA7="","",IF(CA7="-","【-】","【"&amp;SUBSTITUTE(TEXT(CA7,"#,##0.00"),"-","△")&amp;"】"))</f>
        <v>【39.07】</v>
      </c>
      <c r="CB6" s="35">
        <f>IF(CB7="",NA(),CB7)</f>
        <v>942.48</v>
      </c>
      <c r="CC6" s="35">
        <f t="shared" ref="CC6:CK6" si="9">IF(CC7="",NA(),CC7)</f>
        <v>766.8</v>
      </c>
      <c r="CD6" s="35">
        <f t="shared" si="9"/>
        <v>771.97</v>
      </c>
      <c r="CE6" s="35">
        <f t="shared" si="9"/>
        <v>701.24</v>
      </c>
      <c r="CF6" s="35">
        <f t="shared" si="9"/>
        <v>432.09</v>
      </c>
      <c r="CG6" s="35">
        <f t="shared" si="9"/>
        <v>441.87</v>
      </c>
      <c r="CH6" s="35">
        <f t="shared" si="9"/>
        <v>528.37</v>
      </c>
      <c r="CI6" s="35">
        <f t="shared" si="9"/>
        <v>514.20000000000005</v>
      </c>
      <c r="CJ6" s="35">
        <f t="shared" si="9"/>
        <v>456.7</v>
      </c>
      <c r="CK6" s="35">
        <f t="shared" si="9"/>
        <v>485</v>
      </c>
      <c r="CL6" s="34" t="str">
        <f>IF(CL7="","",IF(CL7="-","【-】","【"&amp;SUBSTITUTE(TEXT(CL7,"#,##0.00"),"-","△")&amp;"】"))</f>
        <v>【485.00】</v>
      </c>
      <c r="CM6" s="35">
        <f>IF(CM7="",NA(),CM7)</f>
        <v>17.649999999999999</v>
      </c>
      <c r="CN6" s="35">
        <f t="shared" ref="CN6:CV6" si="10">IF(CN7="",NA(),CN7)</f>
        <v>14.71</v>
      </c>
      <c r="CO6" s="35">
        <f t="shared" si="10"/>
        <v>14.71</v>
      </c>
      <c r="CP6" s="35">
        <f t="shared" si="10"/>
        <v>14.71</v>
      </c>
      <c r="CQ6" s="35">
        <f t="shared" si="10"/>
        <v>17.649999999999999</v>
      </c>
      <c r="CR6" s="35">
        <f t="shared" si="10"/>
        <v>31.72</v>
      </c>
      <c r="CS6" s="35">
        <f t="shared" si="10"/>
        <v>27.46</v>
      </c>
      <c r="CT6" s="35">
        <f t="shared" si="10"/>
        <v>27.55</v>
      </c>
      <c r="CU6" s="35">
        <f t="shared" si="10"/>
        <v>27.26</v>
      </c>
      <c r="CV6" s="35">
        <f t="shared" si="10"/>
        <v>27.09</v>
      </c>
      <c r="CW6" s="34" t="str">
        <f>IF(CW7="","",IF(CW7="-","【-】","【"&amp;SUBSTITUTE(TEXT(CW7,"#,##0.00"),"-","△")&amp;"】"))</f>
        <v>【27.09】</v>
      </c>
      <c r="CX6" s="35">
        <f>IF(CX7="",NA(),CX7)</f>
        <v>94.74</v>
      </c>
      <c r="CY6" s="35">
        <f t="shared" ref="CY6:DG6" si="11">IF(CY7="",NA(),CY7)</f>
        <v>95.45</v>
      </c>
      <c r="CZ6" s="35">
        <f t="shared" si="11"/>
        <v>95</v>
      </c>
      <c r="DA6" s="35">
        <f t="shared" si="11"/>
        <v>95.45</v>
      </c>
      <c r="DB6" s="35">
        <f t="shared" si="11"/>
        <v>86.36</v>
      </c>
      <c r="DC6" s="35">
        <f t="shared" si="11"/>
        <v>84.31</v>
      </c>
      <c r="DD6" s="35">
        <f t="shared" si="11"/>
        <v>94.81</v>
      </c>
      <c r="DE6" s="35">
        <f t="shared" si="11"/>
        <v>94.87</v>
      </c>
      <c r="DF6" s="35">
        <f t="shared" si="11"/>
        <v>94.93</v>
      </c>
      <c r="DG6" s="35">
        <f t="shared" si="11"/>
        <v>95.1</v>
      </c>
      <c r="DH6" s="34" t="str">
        <f>IF(DH7="","",IF(DH7="-","【-】","【"&amp;SUBSTITUTE(TEXT(DH7,"#,##0.00"),"-","△")&amp;"】"))</f>
        <v>【95.10】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2018</v>
      </c>
      <c r="C7" s="37">
        <v>322091</v>
      </c>
      <c r="D7" s="37">
        <v>47</v>
      </c>
      <c r="E7" s="37">
        <v>17</v>
      </c>
      <c r="F7" s="37">
        <v>8</v>
      </c>
      <c r="G7" s="37">
        <v>0</v>
      </c>
      <c r="H7" s="37" t="s">
        <v>98</v>
      </c>
      <c r="I7" s="37" t="s">
        <v>99</v>
      </c>
      <c r="J7" s="37" t="s">
        <v>100</v>
      </c>
      <c r="K7" s="37" t="s">
        <v>101</v>
      </c>
      <c r="L7" s="37" t="s">
        <v>102</v>
      </c>
      <c r="M7" s="37" t="s">
        <v>103</v>
      </c>
      <c r="N7" s="38" t="s">
        <v>104</v>
      </c>
      <c r="O7" s="38" t="s">
        <v>105</v>
      </c>
      <c r="P7" s="38">
        <v>0.06</v>
      </c>
      <c r="Q7" s="38">
        <v>119.11</v>
      </c>
      <c r="R7" s="38">
        <v>2678</v>
      </c>
      <c r="S7" s="38">
        <v>38479</v>
      </c>
      <c r="T7" s="38">
        <v>553.17999999999995</v>
      </c>
      <c r="U7" s="38">
        <v>69.56</v>
      </c>
      <c r="V7" s="38">
        <v>22</v>
      </c>
      <c r="W7" s="38">
        <v>0.12</v>
      </c>
      <c r="X7" s="38">
        <v>183.33</v>
      </c>
      <c r="Y7" s="38">
        <v>99.58</v>
      </c>
      <c r="Z7" s="38">
        <v>99.48</v>
      </c>
      <c r="AA7" s="38">
        <v>101.32</v>
      </c>
      <c r="AB7" s="38">
        <v>97.35</v>
      </c>
      <c r="AC7" s="38">
        <v>99.45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4007.74</v>
      </c>
      <c r="BG7" s="38">
        <v>3973.64</v>
      </c>
      <c r="BH7" s="38">
        <v>3828.29</v>
      </c>
      <c r="BI7" s="38">
        <v>2803.85</v>
      </c>
      <c r="BJ7" s="38">
        <v>2661.14</v>
      </c>
      <c r="BK7" s="38">
        <v>1045.48</v>
      </c>
      <c r="BL7" s="38">
        <v>332.28</v>
      </c>
      <c r="BM7" s="38">
        <v>274.07</v>
      </c>
      <c r="BN7" s="38">
        <v>243.02</v>
      </c>
      <c r="BO7" s="38">
        <v>196.19</v>
      </c>
      <c r="BP7" s="38">
        <v>196.19</v>
      </c>
      <c r="BQ7" s="38">
        <v>16.38</v>
      </c>
      <c r="BR7" s="38">
        <v>20.260000000000002</v>
      </c>
      <c r="BS7" s="38">
        <v>20.32</v>
      </c>
      <c r="BT7" s="38">
        <v>22.27</v>
      </c>
      <c r="BU7" s="38">
        <v>35.979999999999997</v>
      </c>
      <c r="BV7" s="38">
        <v>39.07</v>
      </c>
      <c r="BW7" s="38">
        <v>35.83</v>
      </c>
      <c r="BX7" s="38">
        <v>37.06</v>
      </c>
      <c r="BY7" s="38">
        <v>41.35</v>
      </c>
      <c r="BZ7" s="38">
        <v>39.07</v>
      </c>
      <c r="CA7" s="38">
        <v>39.07</v>
      </c>
      <c r="CB7" s="38">
        <v>942.48</v>
      </c>
      <c r="CC7" s="38">
        <v>766.8</v>
      </c>
      <c r="CD7" s="38">
        <v>771.97</v>
      </c>
      <c r="CE7" s="38">
        <v>701.24</v>
      </c>
      <c r="CF7" s="38">
        <v>432.09</v>
      </c>
      <c r="CG7" s="38">
        <v>441.87</v>
      </c>
      <c r="CH7" s="38">
        <v>528.37</v>
      </c>
      <c r="CI7" s="38">
        <v>514.20000000000005</v>
      </c>
      <c r="CJ7" s="38">
        <v>456.7</v>
      </c>
      <c r="CK7" s="38">
        <v>485</v>
      </c>
      <c r="CL7" s="38">
        <v>485</v>
      </c>
      <c r="CM7" s="38">
        <v>17.649999999999999</v>
      </c>
      <c r="CN7" s="38">
        <v>14.71</v>
      </c>
      <c r="CO7" s="38">
        <v>14.71</v>
      </c>
      <c r="CP7" s="38">
        <v>14.71</v>
      </c>
      <c r="CQ7" s="38">
        <v>17.649999999999999</v>
      </c>
      <c r="CR7" s="38">
        <v>31.72</v>
      </c>
      <c r="CS7" s="38">
        <v>27.46</v>
      </c>
      <c r="CT7" s="38">
        <v>27.55</v>
      </c>
      <c r="CU7" s="38">
        <v>27.26</v>
      </c>
      <c r="CV7" s="38">
        <v>27.09</v>
      </c>
      <c r="CW7" s="38">
        <v>27.09</v>
      </c>
      <c r="CX7" s="38">
        <v>94.74</v>
      </c>
      <c r="CY7" s="38">
        <v>95.45</v>
      </c>
      <c r="CZ7" s="38">
        <v>95</v>
      </c>
      <c r="DA7" s="38">
        <v>95.45</v>
      </c>
      <c r="DB7" s="38">
        <v>86.36</v>
      </c>
      <c r="DC7" s="38">
        <v>84.31</v>
      </c>
      <c r="DD7" s="38">
        <v>94.81</v>
      </c>
      <c r="DE7" s="38">
        <v>94.87</v>
      </c>
      <c r="DF7" s="38">
        <v>94.93</v>
      </c>
      <c r="DG7" s="38">
        <v>95.1</v>
      </c>
      <c r="DH7" s="38">
        <v>95.1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2020-02-03T12:07:15Z</cp:lastPrinted>
  <dcterms:created xsi:type="dcterms:W3CDTF">2019-12-05T05:26:45Z</dcterms:created>
  <dcterms:modified xsi:type="dcterms:W3CDTF">2020-02-25T01:41:18Z</dcterms:modified>
  <cp:category/>
</cp:coreProperties>
</file>