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平成26年度\02600公営企業\0200調査\平成31年度\200206 経営比較分析表の分析\0225 打ち返し\0221 担当課回答\"/>
    </mc:Choice>
  </mc:AlternateContent>
  <workbookProtection workbookAlgorithmName="SHA-512" workbookHashValue="6d+zSHh4Ws9vQwoufCYqouNbebNwI6V9df25FXxsfa7ZT3CmDT9a/v2+WMfUx8fZp2wJozOYmrpgYXSn4Cm17A==" workbookSaltValue="tdXXbcZaBnR83nKowyc6M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<sst xmlns="http://schemas.openxmlformats.org/spreadsheetml/2006/main" count="228" uniqueCount="114">
  <si>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</si>
  <si>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</si>
  <si>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</si>
  <si>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</si>
  <si>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</si>
  <si>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</si>
  <si>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</si>
  <si>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</si>
  <si>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</si>
  <si>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</si>
  <si>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</si>
  <si>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</si>
  <si>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</si>
  <si>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</si>
  <si>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</si>
  <si>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</si>
  <si>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</si>
  <si>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</si>
  <si>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</si>
  <si>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</si>
  <si>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</si>
  <si>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</si>
  <si>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</si>
  <si>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</si>
  <si>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</si>
  <si>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</si>
  <si>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</si>
  <si>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</si>
  <si>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</si>
  <si>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</si>
  <si>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</si>
  <si>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</si>
  <si>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</si>
  <si>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</si>
  <si>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</si>
  <si>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</si>
  <si>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</si>
  <si>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</si>
  <si>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</si>
  <si>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</si>
  <si>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</si>
  <si>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</si>
  <si>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</si>
  <si>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</si>
  <si>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</si>
  <si>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</si>
  <si>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</si>
  <si>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</si>
  <si>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</si>
  <si>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</si>
  <si>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</si>
  <si>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</si>
  <si>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</si>
  <si>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</si>
  <si>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</si>
  <si>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</si>
  <si>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</si>
  <si>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</si>
  <si>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</si>
  <si>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</si>
  <si>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</si>
  <si>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</si>
  <si>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</si>
  <si>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</si>
  <si>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</si>
  <si>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</si>
  <si>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</si>
  <si>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</si>
  <si>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</si>
  <si>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</si>
  <si>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</si>
  <si>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</si>
  <si>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</si>
  <si>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</si>
  <si>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</si>
  <si>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</si>
  <si>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</si>
  <si>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</si>
  <si>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</si>
  <si>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</si>
  <si>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</si>
  <si>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</si>
  <si>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</si>
  <si>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</si>
  <si>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</si>
  <si>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</si>
  <si>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</si>
  <si>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</si>
  <si>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</si>
  <si>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</si>
  <si>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</si>
  <si>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</si>
  <si>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</si>
  <si>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</si>
  <si>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</si>
  <si>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</si>
  <si>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</si>
  <si>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</si>
  <si>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</si>
  <si>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</si>
  <si>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</si>
  <si>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</si>
  <si>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</si>
  <si>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</si>
  <si>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</si>
  <si>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</si>
  <si>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</si>
  <si>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</si>
  <si>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</si>
  <si>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</si>
  <si>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</si>
  <si>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一層の経営健全化が求められることから、水洗化率の向上により、有収水量の増加と使用料収入を確保するとともに、使用料収入が適正な水準より低いことにより、収入が不足しているため、適正な使用料水準に設定するよう努める必要がある。
　維持管理の効率化（施設の統廃合、事業委託等による維持管理経費の削減）を検討し、経営基盤の強化を図り、持続可能な事業経営を行う必要がある。
　また、経営の透明性を向上させるため公営企業会計の適用について検討を行う。</t>
    <rPh sb="200" eb="202">
      <t>コウエイ</t>
    </rPh>
    <rPh sb="202" eb="204">
      <t>キギョウ</t>
    </rPh>
    <rPh sb="204" eb="206">
      <t>カイケイ</t>
    </rPh>
    <rPh sb="207" eb="209">
      <t>テキヨウ</t>
    </rPh>
    <rPh sb="213" eb="215">
      <t>ケントウ</t>
    </rPh>
    <rPh sb="216" eb="217">
      <t>オコナ</t>
    </rPh>
    <phoneticPr fontId="4"/>
  </si>
  <si>
    <t xml:space="preserve">　供用開始が昭和６２年で布設から３２年であり、まだ耐用年数を迎えていないため。今後老朽化に伴い修繕費用が必要になってくると想定される。
</t>
    <phoneticPr fontId="4"/>
  </si>
  <si>
    <r>
      <t>①収益的収支比率
　昨年に比べ、料金収入が減少したため、比率が下がった。料金収入や一般会計からの繰入金等の総収益で総費用と地方債償還金を加えた費用を賄えていない。また、総収益の大半は一般会計からの繰入金に依存している状態である。
④企業債残高対事業規模比率
　地理的条件と集落の点在により、過去からの投資規模は大きい。そのため、料金収入に対する企業債残高の割合が類似団体の平均値を上回っている。
⑤経費回収率
　昨年にくらべ、汚水処理費（元利償還金）の減少に伴い、使用料で回収すべき経費を使用料で賄えていない状況ではあるが、類似団体の平均値は上回っている。
⑥汚水処理原価
　有収水量１㎥あたりの汚水処理費</t>
    </r>
    <r>
      <rPr>
        <sz val="11"/>
        <color rgb="FFFF0000"/>
        <rFont val="ＭＳ ゴシック"/>
        <family val="3"/>
        <charset val="128"/>
      </rPr>
      <t>が</t>
    </r>
    <r>
      <rPr>
        <sz val="11"/>
        <rFont val="ＭＳ ゴシック"/>
        <family val="3"/>
        <charset val="128"/>
      </rPr>
      <t xml:space="preserve">減少し、類似団体の平均値に対して効率的な汚水処理が実施できているといえない状態である。地理的要因等も考えられるため、処理方法を検討するといった経営改善が必要である。
⑦施設利用率
　施設の対応可能な処理能力に対する一日平均処理水量の割合が類似団体の平均値を下回っている。施設の利用状況や適正規模を検討する必要がある。
⑧水洗化率
　水洗便所を設置して汚水処理している人口の割合が類似団体の平均値を下回っている。100％に近づけるよう水洗化率の向上の取組が必要である。
</t>
    </r>
    <rPh sb="1" eb="4">
      <t>シュウエキテキ</t>
    </rPh>
    <rPh sb="4" eb="6">
      <t>シュウシ</t>
    </rPh>
    <rPh sb="6" eb="8">
      <t>ヒリツ</t>
    </rPh>
    <rPh sb="10" eb="12">
      <t>サクネン</t>
    </rPh>
    <rPh sb="13" eb="14">
      <t>クラ</t>
    </rPh>
    <rPh sb="21" eb="23">
      <t>ゲンショウ</t>
    </rPh>
    <rPh sb="28" eb="30">
      <t>ヒリツ</t>
    </rPh>
    <rPh sb="36" eb="38">
      <t>リョウキン</t>
    </rPh>
    <rPh sb="38" eb="40">
      <t>シュウニュウ</t>
    </rPh>
    <rPh sb="41" eb="43">
      <t>イッパン</t>
    </rPh>
    <rPh sb="43" eb="45">
      <t>カイケイ</t>
    </rPh>
    <rPh sb="48" eb="50">
      <t>クリイレ</t>
    </rPh>
    <rPh sb="50" eb="51">
      <t>キン</t>
    </rPh>
    <rPh sb="51" eb="52">
      <t>ナド</t>
    </rPh>
    <rPh sb="53" eb="56">
      <t>ソウシュウエキ</t>
    </rPh>
    <rPh sb="57" eb="60">
      <t>ソウヒヨウ</t>
    </rPh>
    <rPh sb="61" eb="64">
      <t>チホウサイ</t>
    </rPh>
    <rPh sb="64" eb="66">
      <t>ショウカン</t>
    </rPh>
    <rPh sb="66" eb="67">
      <t>キン</t>
    </rPh>
    <rPh sb="68" eb="69">
      <t>クワ</t>
    </rPh>
    <rPh sb="71" eb="73">
      <t>ヒヨウ</t>
    </rPh>
    <rPh sb="74" eb="75">
      <t>マカナ</t>
    </rPh>
    <rPh sb="84" eb="85">
      <t>ソウ</t>
    </rPh>
    <rPh sb="85" eb="87">
      <t>シュウエキ</t>
    </rPh>
    <rPh sb="88" eb="90">
      <t>タイハン</t>
    </rPh>
    <rPh sb="91" eb="93">
      <t>イッパン</t>
    </rPh>
    <rPh sb="93" eb="95">
      <t>カイケイ</t>
    </rPh>
    <rPh sb="98" eb="100">
      <t>クリイレ</t>
    </rPh>
    <rPh sb="100" eb="101">
      <t>キン</t>
    </rPh>
    <rPh sb="102" eb="104">
      <t>イゾン</t>
    </rPh>
    <rPh sb="108" eb="110">
      <t>ジョウタイ</t>
    </rPh>
    <rPh sb="116" eb="118">
      <t>キギョウ</t>
    </rPh>
    <rPh sb="118" eb="119">
      <t>サイ</t>
    </rPh>
    <rPh sb="119" eb="121">
      <t>ザンダカ</t>
    </rPh>
    <rPh sb="121" eb="122">
      <t>タイ</t>
    </rPh>
    <rPh sb="122" eb="124">
      <t>ジギョウ</t>
    </rPh>
    <rPh sb="124" eb="126">
      <t>キボ</t>
    </rPh>
    <rPh sb="126" eb="128">
      <t>ヒリツ</t>
    </rPh>
    <rPh sb="130" eb="133">
      <t>チリテキ</t>
    </rPh>
    <rPh sb="133" eb="135">
      <t>ジョウケン</t>
    </rPh>
    <rPh sb="136" eb="138">
      <t>シュウラク</t>
    </rPh>
    <rPh sb="139" eb="141">
      <t>テンザイ</t>
    </rPh>
    <rPh sb="145" eb="147">
      <t>カコ</t>
    </rPh>
    <rPh sb="150" eb="152">
      <t>トウシ</t>
    </rPh>
    <rPh sb="152" eb="154">
      <t>キボ</t>
    </rPh>
    <rPh sb="155" eb="156">
      <t>オオ</t>
    </rPh>
    <rPh sb="164" eb="166">
      <t>リョウキン</t>
    </rPh>
    <rPh sb="166" eb="168">
      <t>シュウニュウ</t>
    </rPh>
    <rPh sb="169" eb="170">
      <t>タイ</t>
    </rPh>
    <rPh sb="172" eb="174">
      <t>キギョウ</t>
    </rPh>
    <rPh sb="174" eb="175">
      <t>サイ</t>
    </rPh>
    <rPh sb="175" eb="177">
      <t>ザンダカ</t>
    </rPh>
    <rPh sb="178" eb="180">
      <t>ワリアイ</t>
    </rPh>
    <rPh sb="181" eb="183">
      <t>ルイジ</t>
    </rPh>
    <rPh sb="183" eb="185">
      <t>ダンタイ</t>
    </rPh>
    <rPh sb="186" eb="189">
      <t>ヘイキンチ</t>
    </rPh>
    <rPh sb="190" eb="192">
      <t>ウワマワ</t>
    </rPh>
    <rPh sb="199" eb="201">
      <t>ケイヒ</t>
    </rPh>
    <rPh sb="201" eb="203">
      <t>カイシュウ</t>
    </rPh>
    <rPh sb="203" eb="204">
      <t>リツ</t>
    </rPh>
    <rPh sb="206" eb="208">
      <t>サクネン</t>
    </rPh>
    <rPh sb="226" eb="228">
      <t>ゲンショウ</t>
    </rPh>
    <rPh sb="229" eb="230">
      <t>トモナ</t>
    </rPh>
    <rPh sb="232" eb="235">
      <t>シヨウリョウ</t>
    </rPh>
    <rPh sb="236" eb="238">
      <t>カイシュウ</t>
    </rPh>
    <rPh sb="241" eb="243">
      <t>ケイヒ</t>
    </rPh>
    <rPh sb="244" eb="247">
      <t>シヨウリョウ</t>
    </rPh>
    <rPh sb="248" eb="249">
      <t>マカナ</t>
    </rPh>
    <rPh sb="254" eb="256">
      <t>ジョウキョウ</t>
    </rPh>
    <rPh sb="262" eb="264">
      <t>ルイジ</t>
    </rPh>
    <rPh sb="264" eb="266">
      <t>ダンタイ</t>
    </rPh>
    <rPh sb="267" eb="270">
      <t>ヘイキンチ</t>
    </rPh>
    <rPh sb="271" eb="273">
      <t>ウワマワ</t>
    </rPh>
    <rPh sb="280" eb="282">
      <t>オスイ</t>
    </rPh>
    <rPh sb="282" eb="284">
      <t>ショリ</t>
    </rPh>
    <rPh sb="284" eb="286">
      <t>ゲンカ</t>
    </rPh>
    <rPh sb="288" eb="290">
      <t>ユウシュウ</t>
    </rPh>
    <rPh sb="290" eb="292">
      <t>スイリョウ</t>
    </rPh>
    <rPh sb="298" eb="300">
      <t>オスイ</t>
    </rPh>
    <rPh sb="300" eb="302">
      <t>ショリ</t>
    </rPh>
    <rPh sb="302" eb="303">
      <t>ヒ</t>
    </rPh>
    <rPh sb="304" eb="306">
      <t>ゲンショウ</t>
    </rPh>
    <rPh sb="308" eb="310">
      <t>ルイジ</t>
    </rPh>
    <rPh sb="310" eb="312">
      <t>ダンタイ</t>
    </rPh>
    <rPh sb="313" eb="316">
      <t>ヘイキンチ</t>
    </rPh>
    <rPh sb="317" eb="318">
      <t>タイ</t>
    </rPh>
    <rPh sb="320" eb="323">
      <t>コウリツテキ</t>
    </rPh>
    <rPh sb="324" eb="326">
      <t>オスイ</t>
    </rPh>
    <rPh sb="326" eb="328">
      <t>ショリ</t>
    </rPh>
    <rPh sb="329" eb="331">
      <t>ジッシ</t>
    </rPh>
    <rPh sb="341" eb="343">
      <t>ジョウタイ</t>
    </rPh>
    <rPh sb="388" eb="390">
      <t>シセツ</t>
    </rPh>
    <rPh sb="390" eb="393">
      <t>リヨウリツ</t>
    </rPh>
    <rPh sb="395" eb="397">
      <t>シセツ</t>
    </rPh>
    <rPh sb="398" eb="400">
      <t>タイオウ</t>
    </rPh>
    <rPh sb="400" eb="402">
      <t>カノウ</t>
    </rPh>
    <rPh sb="403" eb="405">
      <t>ショリ</t>
    </rPh>
    <rPh sb="405" eb="407">
      <t>ノウリョク</t>
    </rPh>
    <rPh sb="408" eb="409">
      <t>タイ</t>
    </rPh>
    <rPh sb="411" eb="413">
      <t>イチニチ</t>
    </rPh>
    <rPh sb="413" eb="415">
      <t>ヘイキン</t>
    </rPh>
    <rPh sb="415" eb="417">
      <t>ショリ</t>
    </rPh>
    <rPh sb="417" eb="419">
      <t>スイリョウ</t>
    </rPh>
    <rPh sb="420" eb="422">
      <t>ワリアイ</t>
    </rPh>
    <rPh sb="423" eb="425">
      <t>ルイジ</t>
    </rPh>
    <rPh sb="425" eb="427">
      <t>ダンタイ</t>
    </rPh>
    <rPh sb="428" eb="431">
      <t>ヘイキンチ</t>
    </rPh>
    <rPh sb="433" eb="434">
      <t>マワ</t>
    </rPh>
    <rPh sb="464" eb="467">
      <t>スイセンカ</t>
    </rPh>
    <rPh sb="467" eb="468">
      <t>リツ</t>
    </rPh>
    <rPh sb="470" eb="472">
      <t>スイセン</t>
    </rPh>
    <rPh sb="472" eb="474">
      <t>ベンジョ</t>
    </rPh>
    <rPh sb="475" eb="477">
      <t>セッチ</t>
    </rPh>
    <rPh sb="479" eb="481">
      <t>オスイ</t>
    </rPh>
    <rPh sb="481" eb="483">
      <t>ショリ</t>
    </rPh>
    <rPh sb="487" eb="489">
      <t>ジンコウ</t>
    </rPh>
    <rPh sb="490" eb="492">
      <t>ワリアイ</t>
    </rPh>
    <rPh sb="493" eb="495">
      <t>ルイジ</t>
    </rPh>
    <rPh sb="495" eb="497">
      <t>ダンタイ</t>
    </rPh>
    <rPh sb="498" eb="501">
      <t>ヘイキンチ</t>
    </rPh>
    <rPh sb="502" eb="503">
      <t>シタ</t>
    </rPh>
    <rPh sb="514" eb="515">
      <t>チカ</t>
    </rPh>
    <rPh sb="520" eb="523">
      <t>スイセンカ</t>
    </rPh>
    <rPh sb="523" eb="524">
      <t>リツ</t>
    </rPh>
    <rPh sb="525" eb="527">
      <t>コウジョウ</t>
    </rPh>
    <rPh sb="528" eb="530">
      <t>トリクミ</t>
    </rPh>
    <rPh sb="531" eb="53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</si>
</sst>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65-4D6E-B8D1-FC28F2914E2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0.44</c:v>
                </c:pt>
                <c:pt idx="4">
                  <c:v>0.04</c:v>
                </c:pt>
              </c:numCache>
            </c:numRef>
          </c:val>
          <c:smooth val="0"/>
          <c:extLst>
            <c:ext xmlns:c16="http://schemas.microsoft.com/office/drawing/2014/chart" uri="{C3380CC4-5D6E-409C-BE32-E72D297353CC}">
              <c16:uniqueId val="{00000001-4265-4D6E-B8D1-FC28F2914E2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55.71</c:v>
                </c:pt>
                <c:pt idx="1">
                  <c:v>56.63</c:v>
                </c:pt>
                <c:pt idx="2">
                  <c:v>56.08</c:v>
                </c:pt>
                <c:pt idx="3">
                  <c:v>56.34</c:v>
                </c:pt>
                <c:pt idx="4">
                  <c:v>55.46</c:v>
                </c:pt>
              </c:numCache>
            </c:numRef>
          </c:val>
          <c:extLst>
            <c:ext xmlns:c16="http://schemas.microsoft.com/office/drawing/2014/chart" uri="{C3380CC4-5D6E-409C-BE32-E72D297353CC}">
              <c16:uniqueId val="{00000000-BDFC-4300-BC3C-812C2CA51A5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56.01</c:v>
                </c:pt>
                <c:pt idx="4">
                  <c:v>56.72</c:v>
                </c:pt>
              </c:numCache>
            </c:numRef>
          </c:val>
          <c:smooth val="0"/>
          <c:extLst>
            <c:ext xmlns:c16="http://schemas.microsoft.com/office/drawing/2014/chart" uri="{C3380CC4-5D6E-409C-BE32-E72D297353CC}">
              <c16:uniqueId val="{00000001-BDFC-4300-BC3C-812C2CA51A5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89.13</c:v>
                </c:pt>
                <c:pt idx="1">
                  <c:v>90.4</c:v>
                </c:pt>
                <c:pt idx="2">
                  <c:v>90.46</c:v>
                </c:pt>
                <c:pt idx="3">
                  <c:v>90.5</c:v>
                </c:pt>
                <c:pt idx="4">
                  <c:v>89.22</c:v>
                </c:pt>
              </c:numCache>
            </c:numRef>
          </c:val>
          <c:extLst>
            <c:ext xmlns:c16="http://schemas.microsoft.com/office/drawing/2014/chart" uri="{C3380CC4-5D6E-409C-BE32-E72D297353CC}">
              <c16:uniqueId val="{00000000-DDF8-45D4-A04C-9729544A51F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89.77</c:v>
                </c:pt>
                <c:pt idx="4">
                  <c:v>90.04</c:v>
                </c:pt>
              </c:numCache>
            </c:numRef>
          </c:val>
          <c:smooth val="0"/>
          <c:extLst>
            <c:ext xmlns:c16="http://schemas.microsoft.com/office/drawing/2014/chart" uri="{C3380CC4-5D6E-409C-BE32-E72D297353CC}">
              <c16:uniqueId val="{00000001-DDF8-45D4-A04C-9729544A51F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92.96</c:v>
                </c:pt>
                <c:pt idx="1">
                  <c:v>93.04</c:v>
                </c:pt>
                <c:pt idx="2">
                  <c:v>92.94</c:v>
                </c:pt>
                <c:pt idx="3">
                  <c:v>92.05</c:v>
                </c:pt>
                <c:pt idx="4">
                  <c:v>81.37</c:v>
                </c:pt>
              </c:numCache>
            </c:numRef>
          </c:val>
          <c:extLst>
            <c:ext xmlns:c16="http://schemas.microsoft.com/office/drawing/2014/chart" uri="{C3380CC4-5D6E-409C-BE32-E72D297353CC}">
              <c16:uniqueId val="{00000000-B17B-4071-9431-E3494AFB223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7B-4071-9431-E3494AFB223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19-4BEE-8944-2FB2920CCD1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19-4BEE-8944-2FB2920CCD1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5B-48BD-B6E4-8D83C810132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5B-48BD-B6E4-8D83C810132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05-4F0C-953D-3A6C7B8AE66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05-4F0C-953D-3A6C7B8AE66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33-4F77-98AB-971EA482192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33-4F77-98AB-971EA482192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1735.4</c:v>
                </c:pt>
                <c:pt idx="1">
                  <c:v>1666.91</c:v>
                </c:pt>
                <c:pt idx="2">
                  <c:v>1638.45</c:v>
                </c:pt>
                <c:pt idx="3">
                  <c:v>1281</c:v>
                </c:pt>
                <c:pt idx="4">
                  <c:v>1278.3499999999999</c:v>
                </c:pt>
              </c:numCache>
            </c:numRef>
          </c:val>
          <c:extLst>
            <c:ext xmlns:c16="http://schemas.microsoft.com/office/drawing/2014/chart" uri="{C3380CC4-5D6E-409C-BE32-E72D297353CC}">
              <c16:uniqueId val="{00000000-7689-4D3F-8747-4A37D874D8D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684.74</c:v>
                </c:pt>
                <c:pt idx="4">
                  <c:v>654.91999999999996</c:v>
                </c:pt>
              </c:numCache>
            </c:numRef>
          </c:val>
          <c:smooth val="0"/>
          <c:extLst>
            <c:ext xmlns:c16="http://schemas.microsoft.com/office/drawing/2014/chart" uri="{C3380CC4-5D6E-409C-BE32-E72D297353CC}">
              <c16:uniqueId val="{00000001-7689-4D3F-8747-4A37D874D8D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35.46</c:v>
                </c:pt>
                <c:pt idx="1">
                  <c:v>33.03</c:v>
                </c:pt>
                <c:pt idx="2">
                  <c:v>29.66</c:v>
                </c:pt>
                <c:pt idx="3">
                  <c:v>39.32</c:v>
                </c:pt>
                <c:pt idx="4">
                  <c:v>75.55</c:v>
                </c:pt>
              </c:numCache>
            </c:numRef>
          </c:val>
          <c:extLst>
            <c:ext xmlns:c16="http://schemas.microsoft.com/office/drawing/2014/chart" uri="{C3380CC4-5D6E-409C-BE32-E72D297353CC}">
              <c16:uniqueId val="{00000000-ED10-411B-859C-7A1EA075E05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65.33</c:v>
                </c:pt>
                <c:pt idx="4">
                  <c:v>65.39</c:v>
                </c:pt>
              </c:numCache>
            </c:numRef>
          </c:val>
          <c:smooth val="0"/>
          <c:extLst>
            <c:ext xmlns:c16="http://schemas.microsoft.com/office/drawing/2014/chart" uri="{C3380CC4-5D6E-409C-BE32-E72D297353CC}">
              <c16:uniqueId val="{00000001-ED10-411B-859C-7A1EA075E05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460.79</c:v>
                </c:pt>
                <c:pt idx="1">
                  <c:v>495.91</c:v>
                </c:pt>
                <c:pt idx="2">
                  <c:v>549.62</c:v>
                </c:pt>
                <c:pt idx="3">
                  <c:v>414.78</c:v>
                </c:pt>
                <c:pt idx="4">
                  <c:v>219.54</c:v>
                </c:pt>
              </c:numCache>
            </c:numRef>
          </c:val>
          <c:extLst>
            <c:ext xmlns:c16="http://schemas.microsoft.com/office/drawing/2014/chart" uri="{C3380CC4-5D6E-409C-BE32-E72D297353CC}">
              <c16:uniqueId val="{00000000-6A9B-4B7A-A815-3A9340D42C8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227.43</c:v>
                </c:pt>
                <c:pt idx="4">
                  <c:v>230.88</c:v>
                </c:pt>
              </c:numCache>
            </c:numRef>
          </c:val>
          <c:smooth val="0"/>
          <c:extLst>
            <c:ext xmlns:c16="http://schemas.microsoft.com/office/drawing/2014/chart" uri="{C3380CC4-5D6E-409C-BE32-E72D297353CC}">
              <c16:uniqueId val="{00000001-6A9B-4B7A-A815-3A9340D42C8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T16" zoomScale="75" zoomScaleNormal="75" workbookViewId="0">
      <selection activeCell="AT36" sqref="AT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島根県　雲南市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F1</v>
      </c>
      <c r="X8" s="77"/>
      <c r="Y8" s="77"/>
      <c r="Z8" s="77"/>
      <c r="AA8" s="77"/>
      <c r="AB8" s="77"/>
      <c r="AC8" s="77"/>
      <c r="AD8" s="78" t="str">
        <f>データ!$M$6</f>
        <v>非設置</v>
      </c>
      <c r="AE8" s="78"/>
      <c r="AF8" s="78"/>
      <c r="AG8" s="78"/>
      <c r="AH8" s="78"/>
      <c r="AI8" s="78"/>
      <c r="AJ8" s="78"/>
      <c r="AK8" s="3"/>
      <c r="AL8" s="74">
        <f>データ!S6</f>
        <v>38479</v>
      </c>
      <c r="AM8" s="74"/>
      <c r="AN8" s="74"/>
      <c r="AO8" s="74"/>
      <c r="AP8" s="74"/>
      <c r="AQ8" s="74"/>
      <c r="AR8" s="74"/>
      <c r="AS8" s="74"/>
      <c r="AT8" s="73">
        <f>データ!T6</f>
        <v>553.17999999999995</v>
      </c>
      <c r="AU8" s="73"/>
      <c r="AV8" s="73"/>
      <c r="AW8" s="73"/>
      <c r="AX8" s="73"/>
      <c r="AY8" s="73"/>
      <c r="AZ8" s="73"/>
      <c r="BA8" s="73"/>
      <c r="BB8" s="73">
        <f>データ!U6</f>
        <v>69.56</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26.78</v>
      </c>
      <c r="Q10" s="73"/>
      <c r="R10" s="73"/>
      <c r="S10" s="73"/>
      <c r="T10" s="73"/>
      <c r="U10" s="73"/>
      <c r="V10" s="73"/>
      <c r="W10" s="73">
        <f>データ!Q6</f>
        <v>90.27</v>
      </c>
      <c r="X10" s="73"/>
      <c r="Y10" s="73"/>
      <c r="Z10" s="73"/>
      <c r="AA10" s="73"/>
      <c r="AB10" s="73"/>
      <c r="AC10" s="73"/>
      <c r="AD10" s="74">
        <f>データ!R6</f>
        <v>2678</v>
      </c>
      <c r="AE10" s="74"/>
      <c r="AF10" s="74"/>
      <c r="AG10" s="74"/>
      <c r="AH10" s="74"/>
      <c r="AI10" s="74"/>
      <c r="AJ10" s="74"/>
      <c r="AK10" s="2"/>
      <c r="AL10" s="74">
        <f>データ!V6</f>
        <v>10235</v>
      </c>
      <c r="AM10" s="74"/>
      <c r="AN10" s="74"/>
      <c r="AO10" s="74"/>
      <c r="AP10" s="74"/>
      <c r="AQ10" s="74"/>
      <c r="AR10" s="74"/>
      <c r="AS10" s="74"/>
      <c r="AT10" s="73">
        <f>データ!W6</f>
        <v>5.32</v>
      </c>
      <c r="AU10" s="73"/>
      <c r="AV10" s="73"/>
      <c r="AW10" s="73"/>
      <c r="AX10" s="73"/>
      <c r="AY10" s="73"/>
      <c r="AZ10" s="73"/>
      <c r="BA10" s="73"/>
      <c r="BB10" s="73">
        <f>データ!X6</f>
        <v>1923.87</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43</v>
      </c>
      <c r="O86" s="26" t="str">
        <f>データ!EO6</f>
        <v>【0.02】</v>
      </c>
    </row>
  </sheetData>
  <sheetProtection algorithmName="SHA-512" hashValue="7HJDahCcFCj2LkqFXqs83smdJR3LtrqvODwNfFHhOnDUgWI9Jz3lPHBx0rUdwq4gw+EGUL0IUl9RrpmGdCFAqQ==" saltValue="AhYR9NaR5bHXwySGNwPL3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322091</v>
      </c>
      <c r="D6" s="33">
        <f t="shared" si="3"/>
        <v>47</v>
      </c>
      <c r="E6" s="33">
        <f t="shared" si="3"/>
        <v>17</v>
      </c>
      <c r="F6" s="33">
        <f t="shared" si="3"/>
        <v>5</v>
      </c>
      <c r="G6" s="33">
        <f t="shared" si="3"/>
        <v>0</v>
      </c>
      <c r="H6" s="33" t="str">
        <f t="shared" si="3"/>
        <v>島根県　雲南市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26.78</v>
      </c>
      <c r="Q6" s="34">
        <f t="shared" si="3"/>
        <v>90.27</v>
      </c>
      <c r="R6" s="34">
        <f t="shared" si="3"/>
        <v>2678</v>
      </c>
      <c r="S6" s="34">
        <f t="shared" si="3"/>
        <v>38479</v>
      </c>
      <c r="T6" s="34">
        <f t="shared" si="3"/>
        <v>553.17999999999995</v>
      </c>
      <c r="U6" s="34">
        <f t="shared" si="3"/>
        <v>69.56</v>
      </c>
      <c r="V6" s="34">
        <f t="shared" si="3"/>
        <v>10235</v>
      </c>
      <c r="W6" s="34">
        <f t="shared" si="3"/>
        <v>5.32</v>
      </c>
      <c r="X6" s="34">
        <f t="shared" si="3"/>
        <v>1923.87</v>
      </c>
      <c r="Y6" s="35">
        <f>IF(Y7="",NA(),Y7)</f>
        <v>92.96</v>
      </c>
      <c r="Z6" s="35">
        <f t="shared" ref="Z6:AH6" si="4">IF(Z7="",NA(),Z7)</f>
        <v>93.04</v>
      </c>
      <c r="AA6" s="35">
        <f t="shared" si="4"/>
        <v>92.94</v>
      </c>
      <c r="AB6" s="35">
        <f t="shared" si="4"/>
        <v>92.05</v>
      </c>
      <c r="AC6" s="35">
        <f t="shared" si="4"/>
        <v>81.37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1735.4</v>
      </c>
      <c r="BG6" s="35">
        <f t="shared" ref="BG6:BO6" si="7">IF(BG7="",NA(),BG7)</f>
        <v>1666.91</v>
      </c>
      <c r="BH6" s="35">
        <f t="shared" si="7"/>
        <v>1638.45</v>
      </c>
      <c r="BI6" s="35">
        <f t="shared" si="7"/>
        <v>1281</v>
      </c>
      <c r="BJ6" s="35">
        <f t="shared" si="7"/>
        <v>1278.3499999999999</v>
      </c>
      <c r="BK6" s="35">
        <f t="shared" si="7"/>
        <v>1044.8</v>
      </c>
      <c r="BL6" s="35">
        <f t="shared" si="7"/>
        <v>1081.8</v>
      </c>
      <c r="BM6" s="35">
        <f t="shared" si="7"/>
        <v>974.93</v>
      </c>
      <c r="BN6" s="35">
        <f t="shared" si="7"/>
        <v>684.74</v>
      </c>
      <c r="BO6" s="35">
        <f t="shared" si="7"/>
        <v>654.91999999999996</v>
      </c>
      <c r="BP6" s="34" t="str">
        <f>IF(BP7="","",IF(BP7="-","【-】","【"&amp;SUBSTITUTE(TEXT(BP7,"#,##0.00"),"-","△")&amp;"】"))</f>
        <v>【747.76】</v>
      </c>
      <c r="BQ6" s="35">
        <f>IF(BQ7="",NA(),BQ7)</f>
        <v>35.46</v>
      </c>
      <c r="BR6" s="35">
        <f t="shared" ref="BR6:BZ6" si="8">IF(BR7="",NA(),BR7)</f>
        <v>33.03</v>
      </c>
      <c r="BS6" s="35">
        <f t="shared" si="8"/>
        <v>29.66</v>
      </c>
      <c r="BT6" s="35">
        <f t="shared" si="8"/>
        <v>39.32</v>
      </c>
      <c r="BU6" s="35">
        <f t="shared" si="8"/>
        <v>75.55</v>
      </c>
      <c r="BV6" s="35">
        <f t="shared" si="8"/>
        <v>50.82</v>
      </c>
      <c r="BW6" s="35">
        <f t="shared" si="8"/>
        <v>52.19</v>
      </c>
      <c r="BX6" s="35">
        <f t="shared" si="8"/>
        <v>55.32</v>
      </c>
      <c r="BY6" s="35">
        <f t="shared" si="8"/>
        <v>65.33</v>
      </c>
      <c r="BZ6" s="35">
        <f t="shared" si="8"/>
        <v>65.39</v>
      </c>
      <c r="CA6" s="34" t="str">
        <f>IF(CA7="","",IF(CA7="-","【-】","【"&amp;SUBSTITUTE(TEXT(CA7,"#,##0.00"),"-","△")&amp;"】"))</f>
        <v>【59.51】</v>
      </c>
      <c r="CB6" s="35">
        <f>IF(CB7="",NA(),CB7)</f>
        <v>460.79</v>
      </c>
      <c r="CC6" s="35">
        <f t="shared" ref="CC6:CK6" si="9">IF(CC7="",NA(),CC7)</f>
        <v>495.91</v>
      </c>
      <c r="CD6" s="35">
        <f t="shared" si="9"/>
        <v>549.62</v>
      </c>
      <c r="CE6" s="35">
        <f t="shared" si="9"/>
        <v>414.78</v>
      </c>
      <c r="CF6" s="35">
        <f t="shared" si="9"/>
        <v>219.54</v>
      </c>
      <c r="CG6" s="35">
        <f t="shared" si="9"/>
        <v>300.52</v>
      </c>
      <c r="CH6" s="35">
        <f t="shared" si="9"/>
        <v>296.14</v>
      </c>
      <c r="CI6" s="35">
        <f t="shared" si="9"/>
        <v>283.17</v>
      </c>
      <c r="CJ6" s="35">
        <f t="shared" si="9"/>
        <v>227.43</v>
      </c>
      <c r="CK6" s="35">
        <f t="shared" si="9"/>
        <v>230.88</v>
      </c>
      <c r="CL6" s="34" t="str">
        <f>IF(CL7="","",IF(CL7="-","【-】","【"&amp;SUBSTITUTE(TEXT(CL7,"#,##0.00"),"-","△")&amp;"】"))</f>
        <v>【261.46】</v>
      </c>
      <c r="CM6" s="35">
        <f>IF(CM7="",NA(),CM7)</f>
        <v>55.71</v>
      </c>
      <c r="CN6" s="35">
        <f t="shared" ref="CN6:CV6" si="10">IF(CN7="",NA(),CN7)</f>
        <v>56.63</v>
      </c>
      <c r="CO6" s="35">
        <f t="shared" si="10"/>
        <v>56.08</v>
      </c>
      <c r="CP6" s="35">
        <f t="shared" si="10"/>
        <v>56.34</v>
      </c>
      <c r="CQ6" s="35">
        <f t="shared" si="10"/>
        <v>55.46</v>
      </c>
      <c r="CR6" s="35">
        <f t="shared" si="10"/>
        <v>53.24</v>
      </c>
      <c r="CS6" s="35">
        <f t="shared" si="10"/>
        <v>52.31</v>
      </c>
      <c r="CT6" s="35">
        <f t="shared" si="10"/>
        <v>60.65</v>
      </c>
      <c r="CU6" s="35">
        <f t="shared" si="10"/>
        <v>56.01</v>
      </c>
      <c r="CV6" s="35">
        <f t="shared" si="10"/>
        <v>56.72</v>
      </c>
      <c r="CW6" s="34" t="str">
        <f>IF(CW7="","",IF(CW7="-","【-】","【"&amp;SUBSTITUTE(TEXT(CW7,"#,##0.00"),"-","△")&amp;"】"))</f>
        <v>【52.23】</v>
      </c>
      <c r="CX6" s="35">
        <f>IF(CX7="",NA(),CX7)</f>
        <v>89.13</v>
      </c>
      <c r="CY6" s="35">
        <f t="shared" ref="CY6:DG6" si="11">IF(CY7="",NA(),CY7)</f>
        <v>90.4</v>
      </c>
      <c r="CZ6" s="35">
        <f t="shared" si="11"/>
        <v>90.46</v>
      </c>
      <c r="DA6" s="35">
        <f t="shared" si="11"/>
        <v>90.5</v>
      </c>
      <c r="DB6" s="35">
        <f t="shared" si="11"/>
        <v>89.22</v>
      </c>
      <c r="DC6" s="35">
        <f t="shared" si="11"/>
        <v>84.07</v>
      </c>
      <c r="DD6" s="35">
        <f t="shared" si="11"/>
        <v>84.32</v>
      </c>
      <c r="DE6" s="35">
        <f t="shared" si="11"/>
        <v>84.58</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0.44</v>
      </c>
      <c r="EN6" s="35">
        <f t="shared" si="14"/>
        <v>0.04</v>
      </c>
      <c r="EO6" s="34" t="str">
        <f>IF(EO7="","",IF(EO7="-","【-】","【"&amp;SUBSTITUTE(TEXT(EO7,"#,##0.00"),"-","△")&amp;"】"))</f>
        <v>【0.02】</v>
      </c>
    </row>
    <row r="7" spans="1:145" s="36" customFormat="1" x14ac:dyDescent="0.15">
      <c r="A7" s="28"/>
      <c r="B7" s="37">
        <v>2018</v>
      </c>
      <c r="C7" s="37">
        <v>322091</v>
      </c>
      <c r="D7" s="37">
        <v>47</v>
      </c>
      <c r="E7" s="37">
        <v>17</v>
      </c>
      <c r="F7" s="37">
        <v>5</v>
      </c>
      <c r="G7" s="37">
        <v>0</v>
      </c>
      <c r="H7" s="37" t="s">
        <v>98</v>
      </c>
      <c r="I7" s="37" t="s">
        <v>99</v>
      </c>
      <c r="J7" s="37" t="s">
        <v>100</v>
      </c>
      <c r="K7" s="37" t="s">
        <v>101</v>
      </c>
      <c r="L7" s="37" t="s">
        <v>102</v>
      </c>
      <c r="M7" s="37" t="s">
        <v>103</v>
      </c>
      <c r="N7" s="38" t="s">
        <v>104</v>
      </c>
      <c r="O7" s="38" t="s">
        <v>105</v>
      </c>
      <c r="P7" s="38">
        <v>26.78</v>
      </c>
      <c r="Q7" s="38">
        <v>90.27</v>
      </c>
      <c r="R7" s="38">
        <v>2678</v>
      </c>
      <c r="S7" s="38">
        <v>38479</v>
      </c>
      <c r="T7" s="38">
        <v>553.17999999999995</v>
      </c>
      <c r="U7" s="38">
        <v>69.56</v>
      </c>
      <c r="V7" s="38">
        <v>10235</v>
      </c>
      <c r="W7" s="38">
        <v>5.32</v>
      </c>
      <c r="X7" s="38">
        <v>1923.87</v>
      </c>
      <c r="Y7" s="38">
        <v>92.96</v>
      </c>
      <c r="Z7" s="38">
        <v>93.04</v>
      </c>
      <c r="AA7" s="38">
        <v>92.94</v>
      </c>
      <c r="AB7" s="38">
        <v>92.05</v>
      </c>
      <c r="AC7" s="38">
        <v>81.37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1735.4</v>
      </c>
      <c r="BG7" s="38">
        <v>1666.91</v>
      </c>
      <c r="BH7" s="38">
        <v>1638.45</v>
      </c>
      <c r="BI7" s="38">
        <v>1281</v>
      </c>
      <c r="BJ7" s="38">
        <v>1278.3499999999999</v>
      </c>
      <c r="BK7" s="38">
        <v>1044.8</v>
      </c>
      <c r="BL7" s="38">
        <v>1081.8</v>
      </c>
      <c r="BM7" s="38">
        <v>974.93</v>
      </c>
      <c r="BN7" s="38">
        <v>684.74</v>
      </c>
      <c r="BO7" s="38">
        <v>654.91999999999996</v>
      </c>
      <c r="BP7" s="38">
        <v>747.76</v>
      </c>
      <c r="BQ7" s="38">
        <v>35.46</v>
      </c>
      <c r="BR7" s="38">
        <v>33.03</v>
      </c>
      <c r="BS7" s="38">
        <v>29.66</v>
      </c>
      <c r="BT7" s="38">
        <v>39.32</v>
      </c>
      <c r="BU7" s="38">
        <v>75.55</v>
      </c>
      <c r="BV7" s="38">
        <v>50.82</v>
      </c>
      <c r="BW7" s="38">
        <v>52.19</v>
      </c>
      <c r="BX7" s="38">
        <v>55.32</v>
      </c>
      <c r="BY7" s="38">
        <v>65.33</v>
      </c>
      <c r="BZ7" s="38">
        <v>65.39</v>
      </c>
      <c r="CA7" s="38">
        <v>59.51</v>
      </c>
      <c r="CB7" s="38">
        <v>460.79</v>
      </c>
      <c r="CC7" s="38">
        <v>495.91</v>
      </c>
      <c r="CD7" s="38">
        <v>549.62</v>
      </c>
      <c r="CE7" s="38">
        <v>414.78</v>
      </c>
      <c r="CF7" s="38">
        <v>219.54</v>
      </c>
      <c r="CG7" s="38">
        <v>300.52</v>
      </c>
      <c r="CH7" s="38">
        <v>296.14</v>
      </c>
      <c r="CI7" s="38">
        <v>283.17</v>
      </c>
      <c r="CJ7" s="38">
        <v>227.43</v>
      </c>
      <c r="CK7" s="38">
        <v>230.88</v>
      </c>
      <c r="CL7" s="38">
        <v>261.45999999999998</v>
      </c>
      <c r="CM7" s="38">
        <v>55.71</v>
      </c>
      <c r="CN7" s="38">
        <v>56.63</v>
      </c>
      <c r="CO7" s="38">
        <v>56.08</v>
      </c>
      <c r="CP7" s="38">
        <v>56.34</v>
      </c>
      <c r="CQ7" s="38">
        <v>55.46</v>
      </c>
      <c r="CR7" s="38">
        <v>53.24</v>
      </c>
      <c r="CS7" s="38">
        <v>52.31</v>
      </c>
      <c r="CT7" s="38">
        <v>60.65</v>
      </c>
      <c r="CU7" s="38">
        <v>56.01</v>
      </c>
      <c r="CV7" s="38">
        <v>56.72</v>
      </c>
      <c r="CW7" s="38">
        <v>52.23</v>
      </c>
      <c r="CX7" s="38">
        <v>89.13</v>
      </c>
      <c r="CY7" s="38">
        <v>90.4</v>
      </c>
      <c r="CZ7" s="38">
        <v>90.46</v>
      </c>
      <c r="DA7" s="38">
        <v>90.5</v>
      </c>
      <c r="DB7" s="38">
        <v>89.22</v>
      </c>
      <c r="DC7" s="38">
        <v>84.07</v>
      </c>
      <c r="DD7" s="38">
        <v>84.32</v>
      </c>
      <c r="DE7" s="38">
        <v>84.58</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2020-02-25T04:46:25Z</cp:lastPrinted>
  <dcterms:created xsi:type="dcterms:W3CDTF">2019-12-05T05:21:43Z</dcterms:created>
  <dcterms:modified xsi:type="dcterms:W3CDTF">2020-02-25T04:52:05Z</dcterms:modified>
  <cp:category/>
</cp:coreProperties>
</file>