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intra1\下水\■■01管理係\★経営比較分析表関係\H31\提出\"/>
    </mc:Choice>
  </mc:AlternateContent>
  <xr:revisionPtr revIDLastSave="0" documentId="13_ncr:1_{5FC44321-B7C3-4312-AA51-F9CD368EF0D1}" xr6:coauthVersionLast="45" xr6:coauthVersionMax="45" xr10:uidLastSave="{00000000-0000-0000-0000-000000000000}"/>
  <workbookProtection workbookAlgorithmName="SHA-512" workbookHashValue="l46aRM7Swlh+ukYtnjpYIq0KLnPsUnmEIwUk9cXTQj0INLLx7YMYw6dSE5qNLXJGCCf8zYsLqVv7wRzLi90Sbg==" workbookSaltValue="KjyXlL43a1T57/TvRwApqQ==" workbookSpinCount="100000" lockStructure="1"/>
  <bookViews>
    <workbookView xWindow="810" yWindow="-120" windowWidth="20910" windowHeight="137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AL10" i="4"/>
  <c r="BB8" i="4"/>
  <c r="AL8" i="4"/>
  <c r="I8" i="4"/>
  <c r="D10" i="5" l="1"/>
  <c r="C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<sst xmlns="http://schemas.openxmlformats.org/spreadsheetml/2006/main" count="239" uniqueCount="114">
  <si>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</si>
  <si>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</si>
  <si>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</si>
  <si>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</si>
  <si>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</si>
  <si>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</si>
  <si>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</si>
  <si>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</si>
  <si>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</si>
  <si>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</si>
  <si>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</si>
  <si>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</si>
  <si>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</si>
  <si>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</si>
  <si>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</si>
  <si>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</si>
  <si>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</si>
  <si>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</si>
  <si>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</si>
  <si>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</si>
  <si>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</si>
  <si>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</si>
  <si>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</si>
  <si>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</si>
  <si>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</si>
  <si>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</si>
  <si>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</si>
  <si>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</si>
  <si>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</si>
  <si>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</si>
  <si>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</si>
  <si>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</si>
  <si>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</si>
  <si>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</si>
  <si>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</si>
  <si>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</si>
  <si>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</si>
  <si>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</si>
  <si>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</si>
  <si>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</si>
  <si>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</si>
  <si>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</si>
  <si>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</si>
  <si>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</si>
  <si>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</si>
  <si>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</si>
  <si>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</si>
  <si>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</si>
  <si>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</si>
  <si>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</si>
  <si>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</si>
  <si>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</si>
  <si>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</si>
  <si>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</si>
  <si>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</si>
  <si>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</si>
  <si>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</si>
  <si>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</si>
  <si>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</si>
  <si>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</si>
  <si>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</si>
  <si>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</si>
  <si>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</si>
  <si>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</si>
  <si>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</si>
  <si>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</si>
  <si>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</si>
  <si>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</si>
  <si>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</si>
  <si>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</si>
  <si>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</si>
  <si>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</si>
  <si>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</si>
  <si>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</si>
  <si>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</si>
  <si>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</si>
  <si>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</si>
  <si>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</si>
  <si>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</si>
  <si>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</si>
  <si>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</si>
  <si>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</si>
  <si>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</si>
  <si>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</si>
  <si>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</si>
  <si>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</si>
  <si>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</si>
  <si>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</si>
  <si>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</si>
  <si>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</si>
  <si>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</si>
  <si>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</si>
  <si>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</si>
  <si>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</si>
  <si>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</si>
  <si>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</si>
  <si>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</si>
  <si>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</si>
  <si>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</si>
  <si>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</si>
  <si>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</si>
  <si>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</si>
  <si>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</si>
  <si>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</si>
  <si>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</si>
  <si>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</si>
  <si>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</si>
  <si>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</si>
  <si>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</si>
  <si>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</si>
  <si>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</si>
  <si>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施設においては、Ｈ13.6供用開始し、耐用年数（50年）を経過していないため、老朽管の更新などはまだ行っていない。今後は、既存施設の長寿命化を図っていくとともに、施設更新の際は、将来需要の予測を踏まえて、施設・設備の性能の合理化などを検討していく必要がある。</t>
    <phoneticPr fontId="4"/>
  </si>
  <si>
    <t>　5人槽から60人槽までの合併処理浄化槽129基を管理し、整備事業はＨ23に完了している。
　今後は人口減少等により、料金改定以外の使用料収入の急激な増は見込めない状況にある。今後は施設の長寿命化対策及び更新への投資が必要となってくる。その費用を賄うため、中長期的な視点で、適正な料金設定について検討し、持続可能な施設となるよう、経常経費の削減など経営改善に向けた取り組みが必要となっている。</t>
    <phoneticPr fontId="4"/>
  </si>
  <si>
    <t>　①収益的収支比率は、Ｈ25から100％を超えているが、⑤経費回収率は低下傾向であり、全国平均及び類似団体平均より低い水準で推移しており、汚水処理費の削減が必要となっている。その汚水処理費の財源は使用料収入の不足分を、基金の取り崩しにより賄っている。債務残高は、施設更新まで新たな借り入れがないためＨ23をピークに減少していく。その財源は全額を一般会計繰入金で賄っているため、④企業債残高対事業規模比率が低い値となっている。⑥汚水処理原価は、類似団体平均、全国平均よりは高い値で推移しており、維持管理費の削減が必要となっている。⑦施設利用率は、全国平均よりも低い水準となっている（※補足　H28平均値は異常値であるため、実際に低い水準であるかは不明）。施設更新の際には、適正な規模への改修が必要と考えられる。</t>
    <rPh sb="35" eb="37">
      <t>テイカ</t>
    </rPh>
    <rPh sb="37" eb="3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</si>
</sst>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2E-47F3-86FA-D54920ED521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42E-47F3-86FA-D54920ED521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45.41</c:v>
                </c:pt>
                <c:pt idx="1">
                  <c:v>45.41</c:v>
                </c:pt>
                <c:pt idx="2">
                  <c:v>43.24</c:v>
                </c:pt>
                <c:pt idx="3">
                  <c:v>43.24</c:v>
                </c:pt>
                <c:pt idx="4">
                  <c:v>44.62</c:v>
                </c:pt>
              </c:numCache>
            </c:numRef>
          </c:val>
          <c:extLst>
            <c:ext xmlns:c16="http://schemas.microsoft.com/office/drawing/2014/chart" uri="{C3380CC4-5D6E-409C-BE32-E72D297353CC}">
              <c16:uniqueId val="{00000000-156D-413D-A4DA-3AA5776406B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51.54</c:v>
                </c:pt>
                <c:pt idx="1">
                  <c:v>44.84</c:v>
                </c:pt>
                <c:pt idx="2">
                  <c:v>132.99</c:v>
                </c:pt>
                <c:pt idx="3">
                  <c:v>51.71</c:v>
                </c:pt>
                <c:pt idx="4">
                  <c:v>50.56</c:v>
                </c:pt>
              </c:numCache>
            </c:numRef>
          </c:val>
          <c:smooth val="0"/>
          <c:extLst>
            <c:ext xmlns:c16="http://schemas.microsoft.com/office/drawing/2014/chart" uri="{C3380CC4-5D6E-409C-BE32-E72D297353CC}">
              <c16:uniqueId val="{00000001-156D-413D-A4DA-3AA5776406B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706-41EE-804E-068D6098973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71.599999999999994</c:v>
                </c:pt>
                <c:pt idx="1">
                  <c:v>67.86</c:v>
                </c:pt>
                <c:pt idx="2">
                  <c:v>82.94</c:v>
                </c:pt>
                <c:pt idx="3">
                  <c:v>82.91</c:v>
                </c:pt>
                <c:pt idx="4">
                  <c:v>83.85</c:v>
                </c:pt>
              </c:numCache>
            </c:numRef>
          </c:val>
          <c:smooth val="0"/>
          <c:extLst>
            <c:ext xmlns:c16="http://schemas.microsoft.com/office/drawing/2014/chart" uri="{C3380CC4-5D6E-409C-BE32-E72D297353CC}">
              <c16:uniqueId val="{00000001-5706-41EE-804E-068D6098973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193.52</c:v>
                </c:pt>
                <c:pt idx="1">
                  <c:v>140.11000000000001</c:v>
                </c:pt>
                <c:pt idx="2">
                  <c:v>122.38</c:v>
                </c:pt>
                <c:pt idx="3">
                  <c:v>131.97999999999999</c:v>
                </c:pt>
                <c:pt idx="4">
                  <c:v>108.15</c:v>
                </c:pt>
              </c:numCache>
            </c:numRef>
          </c:val>
          <c:extLst>
            <c:ext xmlns:c16="http://schemas.microsoft.com/office/drawing/2014/chart" uri="{C3380CC4-5D6E-409C-BE32-E72D297353CC}">
              <c16:uniqueId val="{00000000-7D7A-4DC4-8E5D-CB3AA989D9D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7A-4DC4-8E5D-CB3AA989D9D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8A-42F2-B23C-C05721FB24E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8A-42F2-B23C-C05721FB24E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C7-47B5-A859-ED1EE98F7D9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C7-47B5-A859-ED1EE98F7D9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B0-4F61-8EE4-85F62960882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B0-4F61-8EE4-85F62960882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0E-4200-A49C-86A3ADAA685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0E-4200-A49C-86A3ADAA685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A1-49E2-AF84-22D9619515B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760.12</c:v>
                </c:pt>
                <c:pt idx="1">
                  <c:v>492.59</c:v>
                </c:pt>
                <c:pt idx="2">
                  <c:v>566.35</c:v>
                </c:pt>
                <c:pt idx="3">
                  <c:v>888.8</c:v>
                </c:pt>
                <c:pt idx="4">
                  <c:v>855.65</c:v>
                </c:pt>
              </c:numCache>
            </c:numRef>
          </c:val>
          <c:smooth val="0"/>
          <c:extLst>
            <c:ext xmlns:c16="http://schemas.microsoft.com/office/drawing/2014/chart" uri="{C3380CC4-5D6E-409C-BE32-E72D297353CC}">
              <c16:uniqueId val="{00000001-B9A1-49E2-AF84-22D9619515B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44</c:v>
                </c:pt>
                <c:pt idx="1">
                  <c:v>46.63</c:v>
                </c:pt>
                <c:pt idx="2">
                  <c:v>49.33</c:v>
                </c:pt>
                <c:pt idx="3">
                  <c:v>48.18</c:v>
                </c:pt>
                <c:pt idx="4">
                  <c:v>42.91</c:v>
                </c:pt>
              </c:numCache>
            </c:numRef>
          </c:val>
          <c:extLst>
            <c:ext xmlns:c16="http://schemas.microsoft.com/office/drawing/2014/chart" uri="{C3380CC4-5D6E-409C-BE32-E72D297353CC}">
              <c16:uniqueId val="{00000000-5322-4C05-A236-49890DD2E8A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50.17</c:v>
                </c:pt>
                <c:pt idx="1">
                  <c:v>46.53</c:v>
                </c:pt>
                <c:pt idx="2">
                  <c:v>52.27</c:v>
                </c:pt>
                <c:pt idx="3">
                  <c:v>52.55</c:v>
                </c:pt>
                <c:pt idx="4">
                  <c:v>52.23</c:v>
                </c:pt>
              </c:numCache>
            </c:numRef>
          </c:val>
          <c:smooth val="0"/>
          <c:extLst>
            <c:ext xmlns:c16="http://schemas.microsoft.com/office/drawing/2014/chart" uri="{C3380CC4-5D6E-409C-BE32-E72D297353CC}">
              <c16:uniqueId val="{00000001-5322-4C05-A236-49890DD2E8A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345.85</c:v>
                </c:pt>
                <c:pt idx="1">
                  <c:v>334.25</c:v>
                </c:pt>
                <c:pt idx="2">
                  <c:v>329.5</c:v>
                </c:pt>
                <c:pt idx="3">
                  <c:v>340.22</c:v>
                </c:pt>
                <c:pt idx="4">
                  <c:v>381.36</c:v>
                </c:pt>
              </c:numCache>
            </c:numRef>
          </c:val>
          <c:extLst>
            <c:ext xmlns:c16="http://schemas.microsoft.com/office/drawing/2014/chart" uri="{C3380CC4-5D6E-409C-BE32-E72D297353CC}">
              <c16:uniqueId val="{00000000-6D88-4F92-A5B5-D8E5A95118C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329.08</c:v>
                </c:pt>
                <c:pt idx="1">
                  <c:v>373.71</c:v>
                </c:pt>
                <c:pt idx="2">
                  <c:v>291.01</c:v>
                </c:pt>
                <c:pt idx="3">
                  <c:v>292.45</c:v>
                </c:pt>
                <c:pt idx="4">
                  <c:v>294.05</c:v>
                </c:pt>
              </c:numCache>
            </c:numRef>
          </c:val>
          <c:smooth val="0"/>
          <c:extLst>
            <c:ext xmlns:c16="http://schemas.microsoft.com/office/drawing/2014/chart" uri="{C3380CC4-5D6E-409C-BE32-E72D297353CC}">
              <c16:uniqueId val="{00000001-6D88-4F92-A5B5-D8E5A95118C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topLeftCell="AF1" zoomScaleNormal="100" zoomScaleSheetLayoutView="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江津市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tr">
        <f>データ!$M$6</f>
        <v>非設置</v>
      </c>
      <c r="AE8" s="49"/>
      <c r="AF8" s="49"/>
      <c r="AG8" s="49"/>
      <c r="AH8" s="49"/>
      <c r="AI8" s="49"/>
      <c r="AJ8" s="49"/>
      <c r="AK8" s="3"/>
      <c r="AL8" s="50">
        <f>データ!S6</f>
        <v>23664</v>
      </c>
      <c r="AM8" s="50"/>
      <c r="AN8" s="50"/>
      <c r="AO8" s="50"/>
      <c r="AP8" s="50"/>
      <c r="AQ8" s="50"/>
      <c r="AR8" s="50"/>
      <c r="AS8" s="50"/>
      <c r="AT8" s="45">
        <f>データ!T6</f>
        <v>268.24</v>
      </c>
      <c r="AU8" s="45"/>
      <c r="AV8" s="45"/>
      <c r="AW8" s="45"/>
      <c r="AX8" s="45"/>
      <c r="AY8" s="45"/>
      <c r="AZ8" s="45"/>
      <c r="BA8" s="45"/>
      <c r="BB8" s="45">
        <f>データ!U6</f>
        <v>88.22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1.42</v>
      </c>
      <c r="Q10" s="45"/>
      <c r="R10" s="45"/>
      <c r="S10" s="45"/>
      <c r="T10" s="45"/>
      <c r="U10" s="45"/>
      <c r="V10" s="45"/>
      <c r="W10" s="45">
        <f>データ!Q6</f>
        <v>100</v>
      </c>
      <c r="X10" s="45"/>
      <c r="Y10" s="45"/>
      <c r="Z10" s="45"/>
      <c r="AA10" s="45"/>
      <c r="AB10" s="45"/>
      <c r="AC10" s="45"/>
      <c r="AD10" s="50">
        <f>データ!R6</f>
        <v>3350</v>
      </c>
      <c r="AE10" s="50"/>
      <c r="AF10" s="50"/>
      <c r="AG10" s="50"/>
      <c r="AH10" s="50"/>
      <c r="AI10" s="50"/>
      <c r="AJ10" s="50"/>
      <c r="AK10" s="2"/>
      <c r="AL10" s="50">
        <f>データ!V6</f>
        <v>332</v>
      </c>
      <c r="AM10" s="50"/>
      <c r="AN10" s="50"/>
      <c r="AO10" s="50"/>
      <c r="AP10" s="50"/>
      <c r="AQ10" s="50"/>
      <c r="AR10" s="50"/>
      <c r="AS10" s="50"/>
      <c r="AT10" s="45">
        <f>データ!W6</f>
        <v>108.98</v>
      </c>
      <c r="AU10" s="45"/>
      <c r="AV10" s="45"/>
      <c r="AW10" s="45"/>
      <c r="AX10" s="45"/>
      <c r="AY10" s="45"/>
      <c r="AZ10" s="45"/>
      <c r="BA10" s="45"/>
      <c r="BB10" s="45">
        <f>データ!X6</f>
        <v>3.05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【860.68】</v>
      </c>
      <c r="I86" s="26" t="str">
        <f>データ!CA6</f>
        <v>【52.12】</v>
      </c>
      <c r="J86" s="26" t="str">
        <f>データ!CL6</f>
        <v>【299.14】</v>
      </c>
      <c r="K86" s="26" t="str">
        <f>データ!CW6</f>
        <v>【50.35】</v>
      </c>
      <c r="L86" s="26" t="str">
        <f>データ!DH6</f>
        <v>【81.14】</v>
      </c>
      <c r="M86" s="26" t="s">
        <v>44</v>
      </c>
      <c r="N86" s="26" t="s">
        <v>44</v>
      </c>
      <c r="O86" s="26" t="str">
        <f>データ!EO6</f>
        <v>【-】</v>
      </c>
    </row>
  </sheetData>
  <sheetProtection algorithmName="SHA-512" hashValue="40ORtQHNHD23coZnix6K0oZm4Af01QAL5M5Emvr9JwOyNtMCyOC0S69Z/SRuhWBITv+ikvhzgnN8REY8/p31jQ==" saltValue="9eJDg5Wi8YJXCxOhAR2Ex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322075</v>
      </c>
      <c r="D6" s="33">
        <f t="shared" si="3"/>
        <v>47</v>
      </c>
      <c r="E6" s="33">
        <f t="shared" si="3"/>
        <v>18</v>
      </c>
      <c r="F6" s="33">
        <f t="shared" si="3"/>
        <v>1</v>
      </c>
      <c r="G6" s="33">
        <f t="shared" si="3"/>
        <v>0</v>
      </c>
      <c r="H6" s="33" t="str">
        <f t="shared" si="3"/>
        <v>島根県　江津市</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1.42</v>
      </c>
      <c r="Q6" s="34">
        <f t="shared" si="3"/>
        <v>100</v>
      </c>
      <c r="R6" s="34">
        <f t="shared" si="3"/>
        <v>3350</v>
      </c>
      <c r="S6" s="34">
        <f t="shared" si="3"/>
        <v>23664</v>
      </c>
      <c r="T6" s="34">
        <f t="shared" si="3"/>
        <v>268.24</v>
      </c>
      <c r="U6" s="34">
        <f t="shared" si="3"/>
        <v>88.22</v>
      </c>
      <c r="V6" s="34">
        <f t="shared" si="3"/>
        <v>332</v>
      </c>
      <c r="W6" s="34">
        <f t="shared" si="3"/>
        <v>108.98</v>
      </c>
      <c r="X6" s="34">
        <f t="shared" si="3"/>
        <v>3.05</v>
      </c>
      <c r="Y6" s="35">
        <f>IF(Y7="",NA(),Y7)</f>
        <v>193.52</v>
      </c>
      <c r="Z6" s="35">
        <f t="shared" ref="Z6:AH6" si="4">IF(Z7="",NA(),Z7)</f>
        <v>140.11000000000001</v>
      </c>
      <c r="AA6" s="35">
        <f t="shared" si="4"/>
        <v>122.38</v>
      </c>
      <c r="AB6" s="35">
        <f t="shared" si="4"/>
        <v>131.97999999999999</v>
      </c>
      <c r="AC6" s="35">
        <f t="shared" si="4"/>
        <v>108.15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760.12</v>
      </c>
      <c r="BL6" s="35">
        <f t="shared" si="7"/>
        <v>492.59</v>
      </c>
      <c r="BM6" s="35">
        <f t="shared" si="7"/>
        <v>566.35</v>
      </c>
      <c r="BN6" s="35">
        <f t="shared" si="7"/>
        <v>888.8</v>
      </c>
      <c r="BO6" s="35">
        <f t="shared" si="7"/>
        <v>855.65</v>
      </c>
      <c r="BP6" s="34" t="str">
        <f>IF(BP7="","",IF(BP7="-","【-】","【"&amp;SUBSTITUTE(TEXT(BP7,"#,##0.00"),"-","△")&amp;"】"))</f>
        <v>【860.68】</v>
      </c>
      <c r="BQ6" s="35">
        <f>IF(BQ7="",NA(),BQ7)</f>
        <v>44</v>
      </c>
      <c r="BR6" s="35">
        <f t="shared" ref="BR6:BZ6" si="8">IF(BR7="",NA(),BR7)</f>
        <v>46.63</v>
      </c>
      <c r="BS6" s="35">
        <f t="shared" si="8"/>
        <v>49.33</v>
      </c>
      <c r="BT6" s="35">
        <f t="shared" si="8"/>
        <v>48.18</v>
      </c>
      <c r="BU6" s="35">
        <f t="shared" si="8"/>
        <v>42.91</v>
      </c>
      <c r="BV6" s="35">
        <f t="shared" si="8"/>
        <v>50.17</v>
      </c>
      <c r="BW6" s="35">
        <f t="shared" si="8"/>
        <v>46.53</v>
      </c>
      <c r="BX6" s="35">
        <f t="shared" si="8"/>
        <v>52.27</v>
      </c>
      <c r="BY6" s="35">
        <f t="shared" si="8"/>
        <v>52.55</v>
      </c>
      <c r="BZ6" s="35">
        <f t="shared" si="8"/>
        <v>52.23</v>
      </c>
      <c r="CA6" s="34" t="str">
        <f>IF(CA7="","",IF(CA7="-","【-】","【"&amp;SUBSTITUTE(TEXT(CA7,"#,##0.00"),"-","△")&amp;"】"))</f>
        <v>【52.12】</v>
      </c>
      <c r="CB6" s="35">
        <f>IF(CB7="",NA(),CB7)</f>
        <v>345.85</v>
      </c>
      <c r="CC6" s="35">
        <f t="shared" ref="CC6:CK6" si="9">IF(CC7="",NA(),CC7)</f>
        <v>334.25</v>
      </c>
      <c r="CD6" s="35">
        <f t="shared" si="9"/>
        <v>329.5</v>
      </c>
      <c r="CE6" s="35">
        <f t="shared" si="9"/>
        <v>340.22</v>
      </c>
      <c r="CF6" s="35">
        <f t="shared" si="9"/>
        <v>381.36</v>
      </c>
      <c r="CG6" s="35">
        <f t="shared" si="9"/>
        <v>329.08</v>
      </c>
      <c r="CH6" s="35">
        <f t="shared" si="9"/>
        <v>373.71</v>
      </c>
      <c r="CI6" s="35">
        <f t="shared" si="9"/>
        <v>291.01</v>
      </c>
      <c r="CJ6" s="35">
        <f t="shared" si="9"/>
        <v>292.45</v>
      </c>
      <c r="CK6" s="35">
        <f t="shared" si="9"/>
        <v>294.05</v>
      </c>
      <c r="CL6" s="34" t="str">
        <f>IF(CL7="","",IF(CL7="-","【-】","【"&amp;SUBSTITUTE(TEXT(CL7,"#,##0.00"),"-","△")&amp;"】"))</f>
        <v>【299.14】</v>
      </c>
      <c r="CM6" s="35">
        <f>IF(CM7="",NA(),CM7)</f>
        <v>45.41</v>
      </c>
      <c r="CN6" s="35">
        <f t="shared" ref="CN6:CV6" si="10">IF(CN7="",NA(),CN7)</f>
        <v>45.41</v>
      </c>
      <c r="CO6" s="35">
        <f t="shared" si="10"/>
        <v>43.24</v>
      </c>
      <c r="CP6" s="35">
        <f t="shared" si="10"/>
        <v>43.24</v>
      </c>
      <c r="CQ6" s="35">
        <f t="shared" si="10"/>
        <v>44.62</v>
      </c>
      <c r="CR6" s="35">
        <f t="shared" si="10"/>
        <v>51.54</v>
      </c>
      <c r="CS6" s="35">
        <f t="shared" si="10"/>
        <v>44.84</v>
      </c>
      <c r="CT6" s="35">
        <f t="shared" si="10"/>
        <v>132.99</v>
      </c>
      <c r="CU6" s="35">
        <f t="shared" si="10"/>
        <v>51.71</v>
      </c>
      <c r="CV6" s="35">
        <f t="shared" si="10"/>
        <v>50.56</v>
      </c>
      <c r="CW6" s="34" t="str">
        <f>IF(CW7="","",IF(CW7="-","【-】","【"&amp;SUBSTITUTE(TEXT(CW7,"#,##0.00"),"-","△")&amp;"】"))</f>
        <v>【50.35】</v>
      </c>
      <c r="CX6" s="35">
        <f>IF(CX7="",NA(),CX7)</f>
        <v>100</v>
      </c>
      <c r="CY6" s="35">
        <f t="shared" ref="CY6:DG6" si="11">IF(CY7="",NA(),CY7)</f>
        <v>100</v>
      </c>
      <c r="CZ6" s="35">
        <f t="shared" si="11"/>
        <v>100</v>
      </c>
      <c r="DA6" s="35">
        <f t="shared" si="11"/>
        <v>100</v>
      </c>
      <c r="DB6" s="35">
        <f t="shared" si="11"/>
        <v>100</v>
      </c>
      <c r="DC6" s="35">
        <f t="shared" si="11"/>
        <v>71.599999999999994</v>
      </c>
      <c r="DD6" s="35">
        <f t="shared" si="11"/>
        <v>67.86</v>
      </c>
      <c r="DE6" s="35">
        <f t="shared" si="11"/>
        <v>82.94</v>
      </c>
      <c r="DF6" s="35">
        <f t="shared" si="11"/>
        <v>82.91</v>
      </c>
      <c r="DG6" s="35">
        <f t="shared" si="11"/>
        <v>83.85</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322075</v>
      </c>
      <c r="D7" s="37">
        <v>47</v>
      </c>
      <c r="E7" s="37">
        <v>18</v>
      </c>
      <c r="F7" s="37">
        <v>1</v>
      </c>
      <c r="G7" s="37">
        <v>0</v>
      </c>
      <c r="H7" s="37" t="s">
        <v>98</v>
      </c>
      <c r="I7" s="37" t="s">
        <v>99</v>
      </c>
      <c r="J7" s="37" t="s">
        <v>100</v>
      </c>
      <c r="K7" s="37" t="s">
        <v>101</v>
      </c>
      <c r="L7" s="37" t="s">
        <v>102</v>
      </c>
      <c r="M7" s="37" t="s">
        <v>103</v>
      </c>
      <c r="N7" s="38" t="s">
        <v>104</v>
      </c>
      <c r="O7" s="38" t="s">
        <v>105</v>
      </c>
      <c r="P7" s="38">
        <v>1.42</v>
      </c>
      <c r="Q7" s="38">
        <v>100</v>
      </c>
      <c r="R7" s="38">
        <v>3350</v>
      </c>
      <c r="S7" s="38">
        <v>23664</v>
      </c>
      <c r="T7" s="38">
        <v>268.24</v>
      </c>
      <c r="U7" s="38">
        <v>88.22</v>
      </c>
      <c r="V7" s="38">
        <v>332</v>
      </c>
      <c r="W7" s="38">
        <v>108.98</v>
      </c>
      <c r="X7" s="38">
        <v>3.05</v>
      </c>
      <c r="Y7" s="38">
        <v>193.52</v>
      </c>
      <c r="Z7" s="38">
        <v>140.11000000000001</v>
      </c>
      <c r="AA7" s="38">
        <v>122.38</v>
      </c>
      <c r="AB7" s="38">
        <v>131.97999999999999</v>
      </c>
      <c r="AC7" s="38">
        <v>108.15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760.12</v>
      </c>
      <c r="BL7" s="38">
        <v>492.59</v>
      </c>
      <c r="BM7" s="38">
        <v>566.35</v>
      </c>
      <c r="BN7" s="38">
        <v>888.8</v>
      </c>
      <c r="BO7" s="38">
        <v>855.65</v>
      </c>
      <c r="BP7" s="38">
        <v>860.68</v>
      </c>
      <c r="BQ7" s="38">
        <v>44</v>
      </c>
      <c r="BR7" s="38">
        <v>46.63</v>
      </c>
      <c r="BS7" s="38">
        <v>49.33</v>
      </c>
      <c r="BT7" s="38">
        <v>48.18</v>
      </c>
      <c r="BU7" s="38">
        <v>42.91</v>
      </c>
      <c r="BV7" s="38">
        <v>50.17</v>
      </c>
      <c r="BW7" s="38">
        <v>46.53</v>
      </c>
      <c r="BX7" s="38">
        <v>52.27</v>
      </c>
      <c r="BY7" s="38">
        <v>52.55</v>
      </c>
      <c r="BZ7" s="38">
        <v>52.23</v>
      </c>
      <c r="CA7" s="38">
        <v>52.12</v>
      </c>
      <c r="CB7" s="38">
        <v>345.85</v>
      </c>
      <c r="CC7" s="38">
        <v>334.25</v>
      </c>
      <c r="CD7" s="38">
        <v>329.5</v>
      </c>
      <c r="CE7" s="38">
        <v>340.22</v>
      </c>
      <c r="CF7" s="38">
        <v>381.36</v>
      </c>
      <c r="CG7" s="38">
        <v>329.08</v>
      </c>
      <c r="CH7" s="38">
        <v>373.71</v>
      </c>
      <c r="CI7" s="38">
        <v>291.01</v>
      </c>
      <c r="CJ7" s="38">
        <v>292.45</v>
      </c>
      <c r="CK7" s="38">
        <v>294.05</v>
      </c>
      <c r="CL7" s="38">
        <v>299.14</v>
      </c>
      <c r="CM7" s="38">
        <v>45.41</v>
      </c>
      <c r="CN7" s="38">
        <v>45.41</v>
      </c>
      <c r="CO7" s="38">
        <v>43.24</v>
      </c>
      <c r="CP7" s="38">
        <v>43.24</v>
      </c>
      <c r="CQ7" s="38">
        <v>44.62</v>
      </c>
      <c r="CR7" s="38">
        <v>51.54</v>
      </c>
      <c r="CS7" s="38">
        <v>44.84</v>
      </c>
      <c r="CT7" s="38">
        <v>132.99</v>
      </c>
      <c r="CU7" s="38">
        <v>51.71</v>
      </c>
      <c r="CV7" s="38">
        <v>50.56</v>
      </c>
      <c r="CW7" s="38">
        <v>50.35</v>
      </c>
      <c r="CX7" s="38">
        <v>100</v>
      </c>
      <c r="CY7" s="38">
        <v>100</v>
      </c>
      <c r="CZ7" s="38">
        <v>100</v>
      </c>
      <c r="DA7" s="38">
        <v>100</v>
      </c>
      <c r="DB7" s="38">
        <v>100</v>
      </c>
      <c r="DC7" s="38">
        <v>71.599999999999994</v>
      </c>
      <c r="DD7" s="38">
        <v>67.86</v>
      </c>
      <c r="DE7" s="38">
        <v>82.94</v>
      </c>
      <c r="DF7" s="38">
        <v>82.91</v>
      </c>
      <c r="DG7" s="38">
        <v>83.85</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2019-12-05T05:32:06Z</dcterms:created>
  <dcterms:modified xsi:type="dcterms:W3CDTF">2020-02-06T00:11:51Z</dcterms:modified>
  <cp:category/>
</cp:coreProperties>
</file>