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01管理係\★経営比較分析表関係\H31\提出\"/>
    </mc:Choice>
  </mc:AlternateContent>
  <xr:revisionPtr revIDLastSave="0" documentId="13_ncr:1_{C50F6970-FF0D-44E6-A435-8B138F301483}" xr6:coauthVersionLast="45" xr6:coauthVersionMax="45" xr10:uidLastSave="{00000000-0000-0000-0000-000000000000}"/>
  <workbookProtection workbookAlgorithmName="SHA-512" workbookHashValue="m2JOqUqckYdgRiuoTYS+GClam5w/Di7YNLc9iYxngW7SehQM9NhC1MysW2tl3Nr/fxKsgbbYIN5q+/koEO0dqQ==" workbookSaltValue="y+/q6jHsno+cjRhHmNr3pQ==" workbookSpinCount="100000" lockStructure="1"/>
  <bookViews>
    <workbookView xWindow="810" yWindow="-120" windowWidth="20910" windowHeight="137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<sst xmlns="http://schemas.openxmlformats.org/spreadsheetml/2006/main" count="233" uniqueCount="114">
  <si>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</si>
  <si>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</si>
  <si>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</si>
  <si>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</si>
  <si>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</si>
  <si>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</si>
  <si>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</si>
  <si>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</si>
  <si>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</si>
  <si>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</si>
  <si>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</si>
  <si>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</si>
  <si>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</si>
  <si>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</si>
  <si>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</si>
  <si>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</si>
  <si>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</si>
  <si>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</si>
  <si>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</si>
  <si>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</si>
  <si>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</si>
  <si>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</si>
  <si>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</si>
  <si>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</si>
  <si>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</si>
  <si>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</si>
  <si>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</si>
  <si>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</si>
  <si>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</si>
  <si>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</si>
  <si>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</si>
  <si>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</si>
  <si>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</si>
  <si>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</si>
  <si>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</si>
  <si>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</si>
  <si>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</si>
  <si>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</si>
  <si>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</si>
  <si>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</si>
  <si>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</si>
  <si>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</si>
  <si>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</si>
  <si>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</si>
  <si>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</si>
  <si>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</si>
  <si>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</si>
  <si>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</si>
  <si>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</si>
  <si>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</si>
  <si>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</si>
  <si>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</si>
  <si>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</si>
  <si>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</si>
  <si>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</si>
  <si>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</si>
  <si>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</si>
  <si>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</si>
  <si>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</si>
  <si>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</si>
  <si>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</si>
  <si>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</si>
  <si>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</si>
  <si>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</si>
  <si>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</si>
  <si>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</si>
  <si>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</si>
  <si>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</si>
  <si>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</si>
  <si>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</si>
  <si>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</si>
  <si>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</si>
  <si>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</si>
  <si>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</si>
  <si>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</si>
  <si>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</si>
  <si>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</si>
  <si>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</si>
  <si>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</si>
  <si>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</si>
  <si>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</si>
  <si>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</si>
  <si>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</si>
  <si>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</si>
  <si>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</si>
  <si>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</si>
  <si>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</si>
  <si>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</si>
  <si>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</si>
  <si>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</si>
  <si>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</si>
  <si>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</si>
  <si>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</si>
  <si>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</si>
  <si>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</si>
  <si>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</si>
  <si>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</si>
  <si>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</si>
  <si>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</si>
  <si>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</si>
  <si>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</si>
  <si>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</si>
  <si>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</si>
  <si>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</si>
  <si>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</si>
  <si>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</si>
  <si>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</si>
  <si>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</si>
  <si>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</si>
  <si>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</si>
  <si>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</si>
  <si>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14.2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phoneticPr fontId="4"/>
  </si>
  <si>
    <t>　1処理区で90人槽1基。Ｈ14.2供用開始。整備事業は完了している。接続率は100％となっている。
　今後は人口減少等により、料金改定以外の使用料収入の急激な増は見込めない状況にある。施設は17年を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4"/>
  </si>
  <si>
    <t>　①収益的収支比率は今年度100％を下回っているが、これは一般会計繰入金の減によるものである。
⑤経費回収率は平均56％となっている。全国平均及び類似団体平均よりは高い値となっているが、汚水処理費の削減が必要となっている。その汚水処理費の財源は使用料収入の不足分を、基金の取り崩しにより賄っている。債務残高は、施設更新まで新たな借り入れがないためＨ22をピークに減少していく。その財源は、全額を一般会計繰入金で賄っているため、④企業債残高対事業規模比率が低い値となっている。⑥汚水処理原価は、全国平均及び類似団体平均より低い値で推移している。維持管理費の削減を図り、施設更新の際には、将来を見据えた適正な規模への改修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</si>
</sst>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83-4402-8261-11174555AC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c:v>0.01</c:v>
                </c:pt>
                <c:pt idx="3" formatCode="#,##0.00;&quot;△&quot;#,##0.00">
                  <c:v>0</c:v>
                </c:pt>
                <c:pt idx="4" formatCode="#,##0.00;&quot;△&quot;#,##0.00">
                  <c:v>0</c:v>
                </c:pt>
              </c:numCache>
            </c:numRef>
          </c:val>
          <c:smooth val="0"/>
          <c:extLst>
            <c:ext xmlns:c16="http://schemas.microsoft.com/office/drawing/2014/chart" uri="{C3380CC4-5D6E-409C-BE32-E72D297353CC}">
              <c16:uniqueId val="{00000001-7283-4402-8261-11174555AC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38.89</c:v>
                </c:pt>
                <c:pt idx="2">
                  <c:v>38.89</c:v>
                </c:pt>
                <c:pt idx="3">
                  <c:v>38.89</c:v>
                </c:pt>
                <c:pt idx="4">
                  <c:v>38.89</c:v>
                </c:pt>
              </c:numCache>
            </c:numRef>
          </c:val>
          <c:extLst>
            <c:ext xmlns:c16="http://schemas.microsoft.com/office/drawing/2014/chart" uri="{C3380CC4-5D6E-409C-BE32-E72D297353CC}">
              <c16:uniqueId val="{00000000-8E6E-47EF-B44A-D26DEBFDF3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36.44</c:v>
                </c:pt>
                <c:pt idx="3">
                  <c:v>34.29</c:v>
                </c:pt>
                <c:pt idx="4">
                  <c:v>35.340000000000003</c:v>
                </c:pt>
              </c:numCache>
            </c:numRef>
          </c:val>
          <c:smooth val="0"/>
          <c:extLst>
            <c:ext xmlns:c16="http://schemas.microsoft.com/office/drawing/2014/chart" uri="{C3380CC4-5D6E-409C-BE32-E72D297353CC}">
              <c16:uniqueId val="{00000001-8E6E-47EF-B44A-D26DEBFDF3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F3B-48F1-83FA-A18E279DD9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89.93</c:v>
                </c:pt>
                <c:pt idx="3">
                  <c:v>89.88</c:v>
                </c:pt>
                <c:pt idx="4">
                  <c:v>91.52</c:v>
                </c:pt>
              </c:numCache>
            </c:numRef>
          </c:val>
          <c:smooth val="0"/>
          <c:extLst>
            <c:ext xmlns:c16="http://schemas.microsoft.com/office/drawing/2014/chart" uri="{C3380CC4-5D6E-409C-BE32-E72D297353CC}">
              <c16:uniqueId val="{00000001-CF3B-48F1-83FA-A18E279DD9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137.28</c:v>
                </c:pt>
                <c:pt idx="1">
                  <c:v>107.62</c:v>
                </c:pt>
                <c:pt idx="2">
                  <c:v>100.21</c:v>
                </c:pt>
                <c:pt idx="3">
                  <c:v>104.06</c:v>
                </c:pt>
                <c:pt idx="4">
                  <c:v>89.49</c:v>
                </c:pt>
              </c:numCache>
            </c:numRef>
          </c:val>
          <c:extLst>
            <c:ext xmlns:c16="http://schemas.microsoft.com/office/drawing/2014/chart" uri="{C3380CC4-5D6E-409C-BE32-E72D297353CC}">
              <c16:uniqueId val="{00000000-1C50-45E4-914E-0726A948B2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0-45E4-914E-0726A948B2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0-46E3-9E84-E3EA5FDA23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0-46E3-9E84-E3EA5FDA23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1F-4088-A9C6-ED2A1FD891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F-4088-A9C6-ED2A1FD891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EB-4BC7-8D26-848ADA08EA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EB-4BC7-8D26-848ADA08EA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E-4D67-B8FB-BBC664E925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E-4D67-B8FB-BBC664E925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C6-49FF-B17C-DCF7EBCB41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1914.94</c:v>
                </c:pt>
                <c:pt idx="3">
                  <c:v>1759.36</c:v>
                </c:pt>
                <c:pt idx="4">
                  <c:v>1837.88</c:v>
                </c:pt>
              </c:numCache>
            </c:numRef>
          </c:val>
          <c:smooth val="0"/>
          <c:extLst>
            <c:ext xmlns:c16="http://schemas.microsoft.com/office/drawing/2014/chart" uri="{C3380CC4-5D6E-409C-BE32-E72D297353CC}">
              <c16:uniqueId val="{00000001-CBC6-49FF-B17C-DCF7EBCB41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51.45</c:v>
                </c:pt>
                <c:pt idx="1">
                  <c:v>55.52</c:v>
                </c:pt>
                <c:pt idx="2">
                  <c:v>54.25</c:v>
                </c:pt>
                <c:pt idx="3">
                  <c:v>58.17</c:v>
                </c:pt>
                <c:pt idx="4">
                  <c:v>58.38</c:v>
                </c:pt>
              </c:numCache>
            </c:numRef>
          </c:val>
          <c:extLst>
            <c:ext xmlns:c16="http://schemas.microsoft.com/office/drawing/2014/chart" uri="{C3380CC4-5D6E-409C-BE32-E72D297353CC}">
              <c16:uniqueId val="{00000000-A642-4A63-AD87-67604BFA14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34.020000000000003</c:v>
                </c:pt>
                <c:pt idx="3">
                  <c:v>37.200000000000003</c:v>
                </c:pt>
                <c:pt idx="4">
                  <c:v>35.03</c:v>
                </c:pt>
              </c:numCache>
            </c:numRef>
          </c:val>
          <c:smooth val="0"/>
          <c:extLst>
            <c:ext xmlns:c16="http://schemas.microsoft.com/office/drawing/2014/chart" uri="{C3380CC4-5D6E-409C-BE32-E72D297353CC}">
              <c16:uniqueId val="{00000001-A642-4A63-AD87-67604BFA14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384.72</c:v>
                </c:pt>
                <c:pt idx="1">
                  <c:v>339.91</c:v>
                </c:pt>
                <c:pt idx="2">
                  <c:v>330.99</c:v>
                </c:pt>
                <c:pt idx="3">
                  <c:v>299.13</c:v>
                </c:pt>
                <c:pt idx="4">
                  <c:v>320.89</c:v>
                </c:pt>
              </c:numCache>
            </c:numRef>
          </c:val>
          <c:extLst>
            <c:ext xmlns:c16="http://schemas.microsoft.com/office/drawing/2014/chart" uri="{C3380CC4-5D6E-409C-BE32-E72D297353CC}">
              <c16:uniqueId val="{00000000-08B5-496F-928F-4DC75A6E19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553.77</c:v>
                </c:pt>
                <c:pt idx="3">
                  <c:v>508.64</c:v>
                </c:pt>
                <c:pt idx="4">
                  <c:v>525.22</c:v>
                </c:pt>
              </c:numCache>
            </c:numRef>
          </c:val>
          <c:smooth val="0"/>
          <c:extLst>
            <c:ext xmlns:c16="http://schemas.microsoft.com/office/drawing/2014/chart" uri="{C3380CC4-5D6E-409C-BE32-E72D297353CC}">
              <c16:uniqueId val="{00000001-08B5-496F-928F-4DC75A6E19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23664</v>
      </c>
      <c r="AM8" s="50"/>
      <c r="AN8" s="50"/>
      <c r="AO8" s="50"/>
      <c r="AP8" s="50"/>
      <c r="AQ8" s="50"/>
      <c r="AR8" s="50"/>
      <c r="AS8" s="50"/>
      <c r="AT8" s="45">
        <f>データ!T6</f>
        <v>268.24</v>
      </c>
      <c r="AU8" s="45"/>
      <c r="AV8" s="45"/>
      <c r="AW8" s="45"/>
      <c r="AX8" s="45"/>
      <c r="AY8" s="45"/>
      <c r="AZ8" s="45"/>
      <c r="BA8" s="45"/>
      <c r="BB8" s="45">
        <f>データ!U6</f>
        <v>88.22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0.14000000000000001</v>
      </c>
      <c r="Q10" s="45"/>
      <c r="R10" s="45"/>
      <c r="S10" s="45"/>
      <c r="T10" s="45"/>
      <c r="U10" s="45"/>
      <c r="V10" s="45"/>
      <c r="W10" s="45">
        <f>データ!Q6</f>
        <v>100</v>
      </c>
      <c r="X10" s="45"/>
      <c r="Y10" s="45"/>
      <c r="Z10" s="45"/>
      <c r="AA10" s="45"/>
      <c r="AB10" s="45"/>
      <c r="AC10" s="45"/>
      <c r="AD10" s="50">
        <f>データ!R6</f>
        <v>3350</v>
      </c>
      <c r="AE10" s="50"/>
      <c r="AF10" s="50"/>
      <c r="AG10" s="50"/>
      <c r="AH10" s="50"/>
      <c r="AI10" s="50"/>
      <c r="AJ10" s="50"/>
      <c r="AK10" s="2"/>
      <c r="AL10" s="50">
        <f>データ!V6</f>
        <v>33</v>
      </c>
      <c r="AM10" s="50"/>
      <c r="AN10" s="50"/>
      <c r="AO10" s="50"/>
      <c r="AP10" s="50"/>
      <c r="AQ10" s="50"/>
      <c r="AR10" s="50"/>
      <c r="AS10" s="50"/>
      <c r="AT10" s="45">
        <f>データ!W6</f>
        <v>0.01</v>
      </c>
      <c r="AU10" s="45"/>
      <c r="AV10" s="45"/>
      <c r="AW10" s="45"/>
      <c r="AX10" s="45"/>
      <c r="AY10" s="45"/>
      <c r="AZ10" s="45"/>
      <c r="BA10" s="45"/>
      <c r="BB10" s="45">
        <f>データ!X6</f>
        <v>3300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Rn9ZUAH/Gy2LW89dSenXfkezIVx/Sxkq4uF9zx5qHAlULUbmbdHSUzWdoYumuNHautjbCBRmbQmvt1vA81GUxQ==" saltValue="gCBEiwPLowAKTx1H03re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322075</v>
      </c>
      <c r="D6" s="33">
        <f t="shared" si="3"/>
        <v>47</v>
      </c>
      <c r="E6" s="33">
        <f t="shared" si="3"/>
        <v>17</v>
      </c>
      <c r="F6" s="33">
        <f t="shared" si="3"/>
        <v>9</v>
      </c>
      <c r="G6" s="33">
        <f t="shared" si="3"/>
        <v>0</v>
      </c>
      <c r="H6" s="33" t="str">
        <f t="shared" si="3"/>
        <v>島根県　江津市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0.14000000000000001</v>
      </c>
      <c r="Q6" s="34">
        <f t="shared" si="3"/>
        <v>100</v>
      </c>
      <c r="R6" s="34">
        <f t="shared" si="3"/>
        <v>3350</v>
      </c>
      <c r="S6" s="34">
        <f t="shared" si="3"/>
        <v>23664</v>
      </c>
      <c r="T6" s="34">
        <f t="shared" si="3"/>
        <v>268.24</v>
      </c>
      <c r="U6" s="34">
        <f t="shared" si="3"/>
        <v>88.22</v>
      </c>
      <c r="V6" s="34">
        <f t="shared" si="3"/>
        <v>33</v>
      </c>
      <c r="W6" s="34">
        <f t="shared" si="3"/>
        <v>0.01</v>
      </c>
      <c r="X6" s="34">
        <f t="shared" si="3"/>
        <v>3300</v>
      </c>
      <c r="Y6" s="35">
        <f>IF(Y7="",NA(),Y7)</f>
        <v>137.28</v>
      </c>
      <c r="Z6" s="35">
        <f t="shared" ref="Z6:AH6" si="4">IF(Z7="",NA(),Z7)</f>
        <v>107.62</v>
      </c>
      <c r="AA6" s="35">
        <f t="shared" si="4"/>
        <v>100.21</v>
      </c>
      <c r="AB6" s="35">
        <f t="shared" si="4"/>
        <v>104.06</v>
      </c>
      <c r="AC6" s="35">
        <f t="shared" si="4"/>
        <v>89.49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3188.44</v>
      </c>
      <c r="BM6" s="35">
        <f t="shared" si="7"/>
        <v>1914.94</v>
      </c>
      <c r="BN6" s="35">
        <f t="shared" si="7"/>
        <v>1759.36</v>
      </c>
      <c r="BO6" s="35">
        <f t="shared" si="7"/>
        <v>1837.88</v>
      </c>
      <c r="BP6" s="34" t="str">
        <f>IF(BP7="","",IF(BP7="-","【-】","【"&amp;SUBSTITUTE(TEXT(BP7,"#,##0.00"),"-","△")&amp;"】"))</f>
        <v>【1,937.22】</v>
      </c>
      <c r="BQ6" s="35">
        <f>IF(BQ7="",NA(),BQ7)</f>
        <v>51.45</v>
      </c>
      <c r="BR6" s="35">
        <f t="shared" ref="BR6:BZ6" si="8">IF(BR7="",NA(),BR7)</f>
        <v>55.52</v>
      </c>
      <c r="BS6" s="35">
        <f t="shared" si="8"/>
        <v>54.25</v>
      </c>
      <c r="BT6" s="35">
        <f t="shared" si="8"/>
        <v>58.17</v>
      </c>
      <c r="BU6" s="35">
        <f t="shared" si="8"/>
        <v>58.38</v>
      </c>
      <c r="BV6" s="35">
        <f t="shared" si="8"/>
        <v>29.21</v>
      </c>
      <c r="BW6" s="35">
        <f t="shared" si="8"/>
        <v>26.47</v>
      </c>
      <c r="BX6" s="35">
        <f t="shared" si="8"/>
        <v>34.020000000000003</v>
      </c>
      <c r="BY6" s="35">
        <f t="shared" si="8"/>
        <v>37.200000000000003</v>
      </c>
      <c r="BZ6" s="35">
        <f t="shared" si="8"/>
        <v>35.03</v>
      </c>
      <c r="CA6" s="34" t="str">
        <f>IF(CA7="","",IF(CA7="-","【-】","【"&amp;SUBSTITUTE(TEXT(CA7,"#,##0.00"),"-","△")&amp;"】"))</f>
        <v>【35.30】</v>
      </c>
      <c r="CB6" s="35">
        <f>IF(CB7="",NA(),CB7)</f>
        <v>384.72</v>
      </c>
      <c r="CC6" s="35">
        <f t="shared" ref="CC6:CK6" si="9">IF(CC7="",NA(),CC7)</f>
        <v>339.91</v>
      </c>
      <c r="CD6" s="35">
        <f t="shared" si="9"/>
        <v>330.99</v>
      </c>
      <c r="CE6" s="35">
        <f t="shared" si="9"/>
        <v>299.13</v>
      </c>
      <c r="CF6" s="35">
        <f t="shared" si="9"/>
        <v>320.89</v>
      </c>
      <c r="CG6" s="35">
        <f t="shared" si="9"/>
        <v>620.01</v>
      </c>
      <c r="CH6" s="35">
        <f t="shared" si="9"/>
        <v>688.46</v>
      </c>
      <c r="CI6" s="35">
        <f t="shared" si="9"/>
        <v>553.77</v>
      </c>
      <c r="CJ6" s="35">
        <f t="shared" si="9"/>
        <v>508.64</v>
      </c>
      <c r="CK6" s="35">
        <f t="shared" si="9"/>
        <v>525.22</v>
      </c>
      <c r="CL6" s="34" t="str">
        <f>IF(CL7="","",IF(CL7="-","【-】","【"&amp;SUBSTITUTE(TEXT(CL7,"#,##0.00"),"-","△")&amp;"】"))</f>
        <v>【521.14】</v>
      </c>
      <c r="CM6" s="35">
        <f>IF(CM7="",NA(),CM7)</f>
        <v>33.33</v>
      </c>
      <c r="CN6" s="35">
        <f t="shared" ref="CN6:CV6" si="10">IF(CN7="",NA(),CN7)</f>
        <v>38.89</v>
      </c>
      <c r="CO6" s="35">
        <f t="shared" si="10"/>
        <v>38.89</v>
      </c>
      <c r="CP6" s="35">
        <f t="shared" si="10"/>
        <v>38.89</v>
      </c>
      <c r="CQ6" s="35">
        <f t="shared" si="10"/>
        <v>38.89</v>
      </c>
      <c r="CR6" s="35">
        <f t="shared" si="10"/>
        <v>43.1</v>
      </c>
      <c r="CS6" s="35">
        <f t="shared" si="10"/>
        <v>40.96</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4">
        <f t="shared" si="14"/>
        <v>0</v>
      </c>
      <c r="EK6" s="35">
        <f t="shared" si="14"/>
        <v>0.51</v>
      </c>
      <c r="EL6" s="35">
        <f t="shared" si="14"/>
        <v>0.01</v>
      </c>
      <c r="EM6" s="34">
        <f t="shared" si="14"/>
        <v>0</v>
      </c>
      <c r="EN6" s="34">
        <f t="shared" si="14"/>
        <v>0</v>
      </c>
      <c r="EO6" s="34" t="str">
        <f>IF(EO7="","",IF(EO7="-","【-】","【"&amp;SUBSTITUTE(TEXT(EO7,"#,##0.00"),"-","△")&amp;"】"))</f>
        <v>【0.00】</v>
      </c>
    </row>
    <row r="7" spans="1:145" s="36" customFormat="1" x14ac:dyDescent="0.15">
      <c r="A7" s="28"/>
      <c r="B7" s="37">
        <v>2018</v>
      </c>
      <c r="C7" s="37">
        <v>322075</v>
      </c>
      <c r="D7" s="37">
        <v>47</v>
      </c>
      <c r="E7" s="37">
        <v>17</v>
      </c>
      <c r="F7" s="37">
        <v>9</v>
      </c>
      <c r="G7" s="37">
        <v>0</v>
      </c>
      <c r="H7" s="37" t="s">
        <v>98</v>
      </c>
      <c r="I7" s="37" t="s">
        <v>99</v>
      </c>
      <c r="J7" s="37" t="s">
        <v>100</v>
      </c>
      <c r="K7" s="37" t="s">
        <v>101</v>
      </c>
      <c r="L7" s="37" t="s">
        <v>102</v>
      </c>
      <c r="M7" s="37" t="s">
        <v>103</v>
      </c>
      <c r="N7" s="38" t="s">
        <v>104</v>
      </c>
      <c r="O7" s="38" t="s">
        <v>105</v>
      </c>
      <c r="P7" s="38">
        <v>0.14000000000000001</v>
      </c>
      <c r="Q7" s="38">
        <v>100</v>
      </c>
      <c r="R7" s="38">
        <v>3350</v>
      </c>
      <c r="S7" s="38">
        <v>23664</v>
      </c>
      <c r="T7" s="38">
        <v>268.24</v>
      </c>
      <c r="U7" s="38">
        <v>88.22</v>
      </c>
      <c r="V7" s="38">
        <v>33</v>
      </c>
      <c r="W7" s="38">
        <v>0.01</v>
      </c>
      <c r="X7" s="38">
        <v>3300</v>
      </c>
      <c r="Y7" s="38">
        <v>137.28</v>
      </c>
      <c r="Z7" s="38">
        <v>107.62</v>
      </c>
      <c r="AA7" s="38">
        <v>100.21</v>
      </c>
      <c r="AB7" s="38">
        <v>104.06</v>
      </c>
      <c r="AC7" s="38">
        <v>89.49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3188.44</v>
      </c>
      <c r="BM7" s="38">
        <v>1914.94</v>
      </c>
      <c r="BN7" s="38">
        <v>1759.36</v>
      </c>
      <c r="BO7" s="38">
        <v>1837.88</v>
      </c>
      <c r="BP7" s="38">
        <v>1937.22</v>
      </c>
      <c r="BQ7" s="38">
        <v>51.45</v>
      </c>
      <c r="BR7" s="38">
        <v>55.52</v>
      </c>
      <c r="BS7" s="38">
        <v>54.25</v>
      </c>
      <c r="BT7" s="38">
        <v>58.17</v>
      </c>
      <c r="BU7" s="38">
        <v>58.38</v>
      </c>
      <c r="BV7" s="38">
        <v>29.21</v>
      </c>
      <c r="BW7" s="38">
        <v>26.47</v>
      </c>
      <c r="BX7" s="38">
        <v>34.020000000000003</v>
      </c>
      <c r="BY7" s="38">
        <v>37.200000000000003</v>
      </c>
      <c r="BZ7" s="38">
        <v>35.03</v>
      </c>
      <c r="CA7" s="38">
        <v>35.299999999999997</v>
      </c>
      <c r="CB7" s="38">
        <v>384.72</v>
      </c>
      <c r="CC7" s="38">
        <v>339.91</v>
      </c>
      <c r="CD7" s="38">
        <v>330.99</v>
      </c>
      <c r="CE7" s="38">
        <v>299.13</v>
      </c>
      <c r="CF7" s="38">
        <v>320.89</v>
      </c>
      <c r="CG7" s="38">
        <v>620.01</v>
      </c>
      <c r="CH7" s="38">
        <v>688.46</v>
      </c>
      <c r="CI7" s="38">
        <v>553.77</v>
      </c>
      <c r="CJ7" s="38">
        <v>508.64</v>
      </c>
      <c r="CK7" s="38">
        <v>525.22</v>
      </c>
      <c r="CL7" s="38">
        <v>521.14</v>
      </c>
      <c r="CM7" s="38">
        <v>33.33</v>
      </c>
      <c r="CN7" s="38">
        <v>38.89</v>
      </c>
      <c r="CO7" s="38">
        <v>38.89</v>
      </c>
      <c r="CP7" s="38">
        <v>38.89</v>
      </c>
      <c r="CQ7" s="38">
        <v>38.89</v>
      </c>
      <c r="CR7" s="38">
        <v>43.1</v>
      </c>
      <c r="CS7" s="38">
        <v>40.96</v>
      </c>
      <c r="CT7" s="38">
        <v>36.44</v>
      </c>
      <c r="CU7" s="38">
        <v>34.29</v>
      </c>
      <c r="CV7" s="38">
        <v>35.340000000000003</v>
      </c>
      <c r="CW7" s="38">
        <v>35.75</v>
      </c>
      <c r="CX7" s="38">
        <v>100</v>
      </c>
      <c r="CY7" s="38">
        <v>100</v>
      </c>
      <c r="CZ7" s="38">
        <v>100</v>
      </c>
      <c r="DA7" s="38">
        <v>100</v>
      </c>
      <c r="DB7" s="38">
        <v>100</v>
      </c>
      <c r="DC7" s="38">
        <v>88.02</v>
      </c>
      <c r="DD7" s="38">
        <v>90.64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v>
      </c>
      <c r="EK7" s="38">
        <v>0.51</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2020-02-06T00:09:58Z</cp:lastPrinted>
  <dcterms:created xsi:type="dcterms:W3CDTF">2019-12-05T05:27:23Z</dcterms:created>
  <dcterms:modified xsi:type="dcterms:W3CDTF">2020-02-06T00:10:03Z</dcterms:modified>
  <cp:category/>
</cp:coreProperties>
</file>