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026"/>
  <workbookPr/>
  <mc:AlternateContent xmlns:mc="http://schemas.openxmlformats.org/markup-compatibility/2006">
    <mc:Choice Requires="x15">
      <x15ac:absPath xmlns:x15ac="http://schemas.microsoft.com/office/spreadsheetml/2010/11/ac" url="\\intra1\下水\■■01管理係\★経営比較分析表関係\H31\提出\"/>
    </mc:Choice>
  </mc:AlternateContent>
  <xr:revisionPtr revIDLastSave="0" documentId="13_ncr:1_{2381EB69-7491-4DC4-BED3-5EE7597E7E19}" xr6:coauthVersionLast="45" xr6:coauthVersionMax="45" xr10:uidLastSave="{00000000-0000-0000-0000-000000000000}"/>
  <workbookProtection workbookAlgorithmName="SHA-512" workbookHashValue="6BPe0PaZsg7Au5GW8LXG870tQ7QoYx917IHgMCfBbbMHPFtIpDEH+AX52SoF3zHzh00kqmMac6ZvzPXRNFianA==" workbookSaltValue="9+rqBRMl7/QywrIU11twKQ==" workbookSpinCount="100000" lockStructure="1"/>
  <bookViews>
    <workbookView xWindow="810" yWindow="-120" windowWidth="20910" windowHeight="1374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S6" i="5"/>
  <c r="AL8" i="4" s="1"/>
  <c r="R6" i="5"/>
  <c r="AD10" i="4" s="1"/>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AT10" i="4"/>
  <c r="AL10" i="4"/>
  <c r="P10" i="4"/>
  <c r="I10" i="4"/>
  <c r="B10" i="4"/>
  <c r="AT8" i="4"/>
  <c r="P8" i="4"/>
  <c r="I8" i="4"/>
  <c r="C10" i="5" l="1"/>
  <c r="D10" i="5"/>
  <c r="E10" i="5"/>
  <c r="B10" i="5"/>
</calcChain>
</file>

<file path=xl/sharedStrings.xml><?xml version="1.0" encoding="utf-8"?>
<sst xmlns="http://schemas.openxmlformats.org/spreadsheetml/2006/main" count="228" uniqueCount="113">
  <si>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</si>
  <si>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</si>
  <si>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</si>
  <si>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</si>
  <si>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</si>
  <si>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</si>
  <si>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</si>
  <si>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</si>
  <si>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</si>
  <si>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</si>
  <si>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</si>
  <si>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</si>
  <si>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</si>
  <si>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</si>
  <si>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</si>
  <si>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</si>
  <si>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</si>
  <si>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</si>
  <si>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</si>
  <si>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</si>
  <si>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</si>
  <si>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</si>
  <si>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</si>
  <si>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</si>
  <si>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</si>
  <si>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</si>
  <si>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</si>
  <si>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</si>
  <si>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</si>
  <si>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</si>
  <si>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</si>
  <si>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</si>
  <si>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</si>
  <si>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</si>
  <si>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</si>
  <si>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</si>
  <si>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</si>
  <si>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</si>
  <si>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</si>
  <si>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</si>
  <si>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</si>
  <si>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</si>
  <si>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</si>
  <si>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</si>
  <si>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</si>
  <si>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</si>
  <si>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</si>
  <si>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</si>
  <si>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</si>
  <si>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</si>
  <si>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</si>
  <si>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</si>
  <si>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</si>
  <si>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</si>
  <si>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</si>
  <si>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</si>
  <si>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</si>
  <si>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</si>
  <si>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</si>
  <si>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</si>
  <si>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</si>
  <si>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</si>
  <si>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</si>
  <si>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</si>
  <si>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</si>
  <si>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</si>
  <si>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</si>
  <si>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</si>
  <si>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</si>
  <si>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</si>
  <si>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</si>
  <si>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</si>
  <si>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</si>
  <si>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</si>
  <si>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</si>
  <si>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</si>
  <si>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</si>
  <si>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</si>
  <si>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</si>
  <si>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</si>
  <si>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</si>
  <si>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</si>
  <si>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</si>
  <si>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</si>
  <si>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</si>
  <si>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</si>
  <si>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</si>
  <si>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</si>
  <si>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</si>
  <si>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</si>
  <si>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</si>
  <si>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</si>
  <si>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</si>
  <si>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</si>
  <si>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</si>
  <si>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</si>
  <si>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</si>
  <si>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江津市</t>
  </si>
  <si>
    <t>法非適用</t>
  </si>
  <si>
    <t>下水道事業</t>
  </si>
  <si>
    <t>特定環境保全公共下水道</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</si>
  <si>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</si>
  <si>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</si>
  <si>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</si>
  <si>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</si>
  <si>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</si>
  <si>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</si>
  <si>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</si>
  <si>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</si>
  <si>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</si>
  <si>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現在当市においては、老朽管の更新等を行っていないため、管渠改善率の数値は出ていないが、今後必要となるストックマネジメントに係る計画の策定等の中で、より良い将来経営にむけた管渠・処理場の老朽化対策を図っていく必要がある。</t>
    <phoneticPr fontId="4"/>
  </si>
  <si>
    <t>　当市の特定環境公共下水道事業は、主にしまね海洋館アクアスを中心とした事業所使用料が大きな収入源であり、こうしたことが経費回収率の年変動の要因となっている。
　しかし、恒常的に施設維持管理費に対して使用料等の収入が不足しており、上記のとおり増えてきた施設修繕費などに対する不足分は基金の取崩しにより対応しなければならない状況となっている。
　今後、対象地区の人口減少や高齢化の進行による使用料収入の逓減も懸念されるため、引き続き広報啓発等接続率の向上の取り組みやランニングコストの節減に努めるとともに、事業を継続していくための経営改善手法について検討する必要がある。</t>
    <rPh sb="65" eb="66">
      <t>ネン</t>
    </rPh>
    <rPh sb="66" eb="68">
      <t>ヘンドウ</t>
    </rPh>
    <phoneticPr fontId="4"/>
  </si>
  <si>
    <t>　当市の特定環境保全公共下水道事業は、大きな集客施設であるしまね海洋館アクアスや県内屈指の海水浴場がある波子地区において、水質保全や住環境の向上を図るため、H13に事業認可を受け事業着手し、H17に供用開始したものである。
　①収益的収支比率は前年に比して4.24ポイントの改善となっている。これは、臨時的事業費が減少したことが主な要因である。なおH27数値が突出して高いのは、将来的な負担増に備えた臨時的な一般会計繰入金を受け入れたためである。
　④企業債残高対事業規模比率は、地方債償還費を一般会計繰入金で賄わなければならない状況であることからゼロになっている。
　⑤経費回収率は前年と比して4.13ポイント低下、⑥汚水処理原価は46.76円増加しており、類似団体の平均値と比較すると開きが大きくなっている。これらの要因としては、施設修繕費は年々増加傾向にあるが、有収水量は人口減少などの社会的要因により減少傾向にあることが考えられる。
　⑦施設利用率は日平均処理水量で見ると依然低い状況にあるが、稼働率はアクアス繁忙期の影響により変動が大きい。⑧水洗化率は、接続家庭の増加により、着実に伸びてきている。</t>
    <rPh sb="306" eb="308">
      <t>テイカ</t>
    </rPh>
    <rPh sb="323" eb="325">
      <t>ゾウカ</t>
    </rPh>
    <rPh sb="347" eb="348">
      <t>オオ</t>
    </rPh>
    <rPh sb="360" eb="362">
      <t>ヨウイン</t>
    </rPh>
    <rPh sb="373" eb="375">
      <t>ネンネン</t>
    </rPh>
    <rPh sb="375" eb="377">
      <t>ゾウカ</t>
    </rPh>
    <rPh sb="377" eb="379">
      <t>ケイコウ</t>
    </rPh>
    <rPh sb="384" eb="385">
      <t>ユウ</t>
    </rPh>
    <rPh sb="385" eb="386">
      <t>シュウ</t>
    </rPh>
    <rPh sb="386" eb="387">
      <t>スイ</t>
    </rPh>
    <rPh sb="387" eb="388">
      <t>リョウ</t>
    </rPh>
    <rPh sb="389" eb="391">
      <t>ジンコウ</t>
    </rPh>
    <rPh sb="391" eb="393">
      <t>ゲンショウ</t>
    </rPh>
    <rPh sb="396" eb="399">
      <t>シャカイテキ</t>
    </rPh>
    <rPh sb="399" eb="401">
      <t>ヨウイン</t>
    </rPh>
    <rPh sb="404" eb="406">
      <t>ゲンショウ</t>
    </rPh>
    <rPh sb="406" eb="408">
      <t>ケイコウ</t>
    </rPh>
    <rPh sb="429" eb="430">
      <t>ニチ</t>
    </rPh>
    <rPh sb="430" eb="432">
      <t>ヘイキン</t>
    </rPh>
    <rPh sb="432" eb="434">
      <t>ショリ</t>
    </rPh>
    <rPh sb="434" eb="436">
      <t>スイリョウ</t>
    </rPh>
    <rPh sb="437" eb="438">
      <t>ミ</t>
    </rPh>
    <rPh sb="451" eb="453">
      <t>カドウ</t>
    </rPh>
    <rPh sb="453" eb="454">
      <t>リツ</t>
    </rPh>
    <rPh sb="459" eb="461">
      <t>ハンボウ</t>
    </rPh>
    <rPh sb="461" eb="462">
      <t>キ</t>
    </rPh>
    <rPh sb="463" eb="465">
      <t>エイキョウ</t>
    </rPh>
    <rPh sb="468" eb="470">
      <t>ヘンドウ</t>
    </rPh>
    <rPh sb="471" eb="472">
      <t>オオ</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</si>
</sst>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10A-4ADB-815F-91C419C25CF8}"/>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0.08</c:v>
                </c:pt>
                <c:pt idx="1">
                  <c:v>0.26</c:v>
                </c:pt>
                <c:pt idx="2">
                  <c:v>0.13</c:v>
                </c:pt>
                <c:pt idx="3">
                  <c:v>0.13</c:v>
                </c:pt>
                <c:pt idx="4">
                  <c:v>0.09</c:v>
                </c:pt>
              </c:numCache>
            </c:numRef>
          </c:val>
          <c:smooth val="0"/>
          <c:extLst>
            <c:ext xmlns:c16="http://schemas.microsoft.com/office/drawing/2014/chart" uri="{C3380CC4-5D6E-409C-BE32-E72D297353CC}">
              <c16:uniqueId val="{00000001-C10A-4ADB-815F-91C419C25CF8}"/>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22.4</c:v>
                </c:pt>
                <c:pt idx="1">
                  <c:v>22.27</c:v>
                </c:pt>
                <c:pt idx="2">
                  <c:v>22.4</c:v>
                </c:pt>
                <c:pt idx="3">
                  <c:v>21.07</c:v>
                </c:pt>
                <c:pt idx="4">
                  <c:v>21.07</c:v>
                </c:pt>
              </c:numCache>
            </c:numRef>
          </c:val>
          <c:extLst>
            <c:ext xmlns:c16="http://schemas.microsoft.com/office/drawing/2014/chart" uri="{C3380CC4-5D6E-409C-BE32-E72D297353CC}">
              <c16:uniqueId val="{00000000-25DB-45E0-B825-C2935E741189}"/>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34.74</c:v>
                </c:pt>
                <c:pt idx="1">
                  <c:v>36.65</c:v>
                </c:pt>
                <c:pt idx="2">
                  <c:v>37.72</c:v>
                </c:pt>
                <c:pt idx="3">
                  <c:v>37.08</c:v>
                </c:pt>
                <c:pt idx="4">
                  <c:v>37.46</c:v>
                </c:pt>
              </c:numCache>
            </c:numRef>
          </c:val>
          <c:smooth val="0"/>
          <c:extLst>
            <c:ext xmlns:c16="http://schemas.microsoft.com/office/drawing/2014/chart" uri="{C3380CC4-5D6E-409C-BE32-E72D297353CC}">
              <c16:uniqueId val="{00000001-25DB-45E0-B825-C2935E741189}"/>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65.41</c:v>
                </c:pt>
                <c:pt idx="1">
                  <c:v>66.959999999999994</c:v>
                </c:pt>
                <c:pt idx="2">
                  <c:v>69.31</c:v>
                </c:pt>
                <c:pt idx="3">
                  <c:v>70.430000000000007</c:v>
                </c:pt>
                <c:pt idx="4">
                  <c:v>70.52</c:v>
                </c:pt>
              </c:numCache>
            </c:numRef>
          </c:val>
          <c:extLst>
            <c:ext xmlns:c16="http://schemas.microsoft.com/office/drawing/2014/chart" uri="{C3380CC4-5D6E-409C-BE32-E72D297353CC}">
              <c16:uniqueId val="{00000000-4D8D-43D0-82E1-04934BDD2E1B}"/>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70.14</c:v>
                </c:pt>
                <c:pt idx="1">
                  <c:v>68.83</c:v>
                </c:pt>
                <c:pt idx="2">
                  <c:v>68.459999999999994</c:v>
                </c:pt>
                <c:pt idx="3">
                  <c:v>67.22</c:v>
                </c:pt>
                <c:pt idx="4">
                  <c:v>67.459999999999994</c:v>
                </c:pt>
              </c:numCache>
            </c:numRef>
          </c:val>
          <c:smooth val="0"/>
          <c:extLst>
            <c:ext xmlns:c16="http://schemas.microsoft.com/office/drawing/2014/chart" uri="{C3380CC4-5D6E-409C-BE32-E72D297353CC}">
              <c16:uniqueId val="{00000001-4D8D-43D0-82E1-04934BDD2E1B}"/>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100.01</c:v>
                </c:pt>
                <c:pt idx="1">
                  <c:v>139.27000000000001</c:v>
                </c:pt>
                <c:pt idx="2">
                  <c:v>100.02</c:v>
                </c:pt>
                <c:pt idx="3">
                  <c:v>103.97</c:v>
                </c:pt>
                <c:pt idx="4">
                  <c:v>108.21</c:v>
                </c:pt>
              </c:numCache>
            </c:numRef>
          </c:val>
          <c:extLst>
            <c:ext xmlns:c16="http://schemas.microsoft.com/office/drawing/2014/chart" uri="{C3380CC4-5D6E-409C-BE32-E72D297353CC}">
              <c16:uniqueId val="{00000000-86DF-4F9C-8A04-A8E4C4EE7F16}"/>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6DF-4F9C-8A04-A8E4C4EE7F16}"/>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FB9-4770-AAD4-EDEEB1B0AA4E}"/>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FB9-4770-AAD4-EDEEB1B0AA4E}"/>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7D3-4412-B46B-3764AB8ABA41}"/>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7D3-4412-B46B-3764AB8ABA41}"/>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6FE-4FCE-B521-2798F36DD90E}"/>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6FE-4FCE-B521-2798F36DD90E}"/>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89C-4CC1-B448-A3B8861506F5}"/>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89C-4CC1-B448-A3B8861506F5}"/>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F59-4A3F-AA1B-3347997C8AD5}"/>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1671.86</c:v>
                </c:pt>
                <c:pt idx="1">
                  <c:v>1673.47</c:v>
                </c:pt>
                <c:pt idx="2">
                  <c:v>1592.72</c:v>
                </c:pt>
                <c:pt idx="3">
                  <c:v>1223.96</c:v>
                </c:pt>
                <c:pt idx="4">
                  <c:v>1269.1500000000001</c:v>
                </c:pt>
              </c:numCache>
            </c:numRef>
          </c:val>
          <c:smooth val="0"/>
          <c:extLst>
            <c:ext xmlns:c16="http://schemas.microsoft.com/office/drawing/2014/chart" uri="{C3380CC4-5D6E-409C-BE32-E72D297353CC}">
              <c16:uniqueId val="{00000001-FF59-4A3F-AA1B-3347997C8AD5}"/>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49.11</c:v>
                </c:pt>
                <c:pt idx="1">
                  <c:v>35.94</c:v>
                </c:pt>
                <c:pt idx="2">
                  <c:v>38.78</c:v>
                </c:pt>
                <c:pt idx="3">
                  <c:v>45.68</c:v>
                </c:pt>
                <c:pt idx="4">
                  <c:v>41.55</c:v>
                </c:pt>
              </c:numCache>
            </c:numRef>
          </c:val>
          <c:extLst>
            <c:ext xmlns:c16="http://schemas.microsoft.com/office/drawing/2014/chart" uri="{C3380CC4-5D6E-409C-BE32-E72D297353CC}">
              <c16:uniqueId val="{00000000-6F05-4455-B7D7-860CB4BAF663}"/>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50.54</c:v>
                </c:pt>
                <c:pt idx="1">
                  <c:v>49.22</c:v>
                </c:pt>
                <c:pt idx="2">
                  <c:v>53.7</c:v>
                </c:pt>
                <c:pt idx="3">
                  <c:v>61.54</c:v>
                </c:pt>
                <c:pt idx="4">
                  <c:v>63.97</c:v>
                </c:pt>
              </c:numCache>
            </c:numRef>
          </c:val>
          <c:smooth val="0"/>
          <c:extLst>
            <c:ext xmlns:c16="http://schemas.microsoft.com/office/drawing/2014/chart" uri="{C3380CC4-5D6E-409C-BE32-E72D297353CC}">
              <c16:uniqueId val="{00000001-6F05-4455-B7D7-860CB4BAF663}"/>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397.45</c:v>
                </c:pt>
                <c:pt idx="1">
                  <c:v>549.36</c:v>
                </c:pt>
                <c:pt idx="2">
                  <c:v>510.85</c:v>
                </c:pt>
                <c:pt idx="3">
                  <c:v>432.83</c:v>
                </c:pt>
                <c:pt idx="4">
                  <c:v>479.59</c:v>
                </c:pt>
              </c:numCache>
            </c:numRef>
          </c:val>
          <c:extLst>
            <c:ext xmlns:c16="http://schemas.microsoft.com/office/drawing/2014/chart" uri="{C3380CC4-5D6E-409C-BE32-E72D297353CC}">
              <c16:uniqueId val="{00000000-D3F2-4970-BC66-1FA2B3562EE2}"/>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320.36</c:v>
                </c:pt>
                <c:pt idx="1">
                  <c:v>332.02</c:v>
                </c:pt>
                <c:pt idx="2">
                  <c:v>300.35000000000002</c:v>
                </c:pt>
                <c:pt idx="3">
                  <c:v>267.86</c:v>
                </c:pt>
                <c:pt idx="4">
                  <c:v>256.82</c:v>
                </c:pt>
              </c:numCache>
            </c:numRef>
          </c:val>
          <c:smooth val="0"/>
          <c:extLst>
            <c:ext xmlns:c16="http://schemas.microsoft.com/office/drawing/2014/chart" uri="{C3380CC4-5D6E-409C-BE32-E72D297353CC}">
              <c16:uniqueId val="{00000001-D3F2-4970-BC66-1FA2B3562EE2}"/>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【1,209.40】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【219.46】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【74.48】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M13" zoomScale="115" zoomScaleNormal="115"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島根県　江津市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特定環境保全公共下水道</v>
      </c>
      <c r="Q8" s="48"/>
      <c r="R8" s="48"/>
      <c r="S8" s="48"/>
      <c r="T8" s="48"/>
      <c r="U8" s="48"/>
      <c r="V8" s="48"/>
      <c r="W8" s="48" t="str">
        <f>データ!L6</f>
        <v>D3</v>
      </c>
      <c r="X8" s="48"/>
      <c r="Y8" s="48"/>
      <c r="Z8" s="48"/>
      <c r="AA8" s="48"/>
      <c r="AB8" s="48"/>
      <c r="AC8" s="48"/>
      <c r="AD8" s="49" t="str">
        <f>データ!$M$6</f>
        <v>非設置</v>
      </c>
      <c r="AE8" s="49"/>
      <c r="AF8" s="49"/>
      <c r="AG8" s="49"/>
      <c r="AH8" s="49"/>
      <c r="AI8" s="49"/>
      <c r="AJ8" s="49"/>
      <c r="AK8" s="3"/>
      <c r="AL8" s="50">
        <f>データ!S6</f>
        <v>23664</v>
      </c>
      <c r="AM8" s="50"/>
      <c r="AN8" s="50"/>
      <c r="AO8" s="50"/>
      <c r="AP8" s="50"/>
      <c r="AQ8" s="50"/>
      <c r="AR8" s="50"/>
      <c r="AS8" s="50"/>
      <c r="AT8" s="45">
        <f>データ!T6</f>
        <v>268.24</v>
      </c>
      <c r="AU8" s="45"/>
      <c r="AV8" s="45"/>
      <c r="AW8" s="45"/>
      <c r="AX8" s="45"/>
      <c r="AY8" s="45"/>
      <c r="AZ8" s="45"/>
      <c r="BA8" s="45"/>
      <c r="BB8" s="45">
        <f>データ!U6</f>
        <v>88.22</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3.14</v>
      </c>
      <c r="Q10" s="45"/>
      <c r="R10" s="45"/>
      <c r="S10" s="45"/>
      <c r="T10" s="45"/>
      <c r="U10" s="45"/>
      <c r="V10" s="45"/>
      <c r="W10" s="45">
        <f>データ!Q6</f>
        <v>114.35</v>
      </c>
      <c r="X10" s="45"/>
      <c r="Y10" s="45"/>
      <c r="Z10" s="45"/>
      <c r="AA10" s="45"/>
      <c r="AB10" s="45"/>
      <c r="AC10" s="45"/>
      <c r="AD10" s="50">
        <f>データ!R6</f>
        <v>3350</v>
      </c>
      <c r="AE10" s="50"/>
      <c r="AF10" s="50"/>
      <c r="AG10" s="50"/>
      <c r="AH10" s="50"/>
      <c r="AI10" s="50"/>
      <c r="AJ10" s="50"/>
      <c r="AK10" s="2"/>
      <c r="AL10" s="50">
        <f>データ!V6</f>
        <v>736</v>
      </c>
      <c r="AM10" s="50"/>
      <c r="AN10" s="50"/>
      <c r="AO10" s="50"/>
      <c r="AP10" s="50"/>
      <c r="AQ10" s="50"/>
      <c r="AR10" s="50"/>
      <c r="AS10" s="50"/>
      <c r="AT10" s="45">
        <f>データ!W6</f>
        <v>0.31</v>
      </c>
      <c r="AU10" s="45"/>
      <c r="AV10" s="45"/>
      <c r="AW10" s="45"/>
      <c r="AX10" s="45"/>
      <c r="AY10" s="45"/>
      <c r="AZ10" s="45"/>
      <c r="BA10" s="45"/>
      <c r="BB10" s="45">
        <f>データ!X6</f>
        <v>2374.19</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5" t="s">
        <v>112</v>
      </c>
      <c r="BM16" s="76"/>
      <c r="BN16" s="76"/>
      <c r="BO16" s="76"/>
      <c r="BP16" s="76"/>
      <c r="BQ16" s="76"/>
      <c r="BR16" s="76"/>
      <c r="BS16" s="76"/>
      <c r="BT16" s="76"/>
      <c r="BU16" s="76"/>
      <c r="BV16" s="76"/>
      <c r="BW16" s="76"/>
      <c r="BX16" s="76"/>
      <c r="BY16" s="76"/>
      <c r="BZ16" s="77"/>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5"/>
      <c r="BM17" s="76"/>
      <c r="BN17" s="76"/>
      <c r="BO17" s="76"/>
      <c r="BP17" s="76"/>
      <c r="BQ17" s="76"/>
      <c r="BR17" s="76"/>
      <c r="BS17" s="76"/>
      <c r="BT17" s="76"/>
      <c r="BU17" s="76"/>
      <c r="BV17" s="76"/>
      <c r="BW17" s="76"/>
      <c r="BX17" s="76"/>
      <c r="BY17" s="76"/>
      <c r="BZ17" s="77"/>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5"/>
      <c r="BM18" s="76"/>
      <c r="BN18" s="76"/>
      <c r="BO18" s="76"/>
      <c r="BP18" s="76"/>
      <c r="BQ18" s="76"/>
      <c r="BR18" s="76"/>
      <c r="BS18" s="76"/>
      <c r="BT18" s="76"/>
      <c r="BU18" s="76"/>
      <c r="BV18" s="76"/>
      <c r="BW18" s="76"/>
      <c r="BX18" s="76"/>
      <c r="BY18" s="76"/>
      <c r="BZ18" s="77"/>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5"/>
      <c r="BM19" s="76"/>
      <c r="BN19" s="76"/>
      <c r="BO19" s="76"/>
      <c r="BP19" s="76"/>
      <c r="BQ19" s="76"/>
      <c r="BR19" s="76"/>
      <c r="BS19" s="76"/>
      <c r="BT19" s="76"/>
      <c r="BU19" s="76"/>
      <c r="BV19" s="76"/>
      <c r="BW19" s="76"/>
      <c r="BX19" s="76"/>
      <c r="BY19" s="76"/>
      <c r="BZ19" s="77"/>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5"/>
      <c r="BM20" s="76"/>
      <c r="BN20" s="76"/>
      <c r="BO20" s="76"/>
      <c r="BP20" s="76"/>
      <c r="BQ20" s="76"/>
      <c r="BR20" s="76"/>
      <c r="BS20" s="76"/>
      <c r="BT20" s="76"/>
      <c r="BU20" s="76"/>
      <c r="BV20" s="76"/>
      <c r="BW20" s="76"/>
      <c r="BX20" s="76"/>
      <c r="BY20" s="76"/>
      <c r="BZ20" s="77"/>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5"/>
      <c r="BM21" s="76"/>
      <c r="BN21" s="76"/>
      <c r="BO21" s="76"/>
      <c r="BP21" s="76"/>
      <c r="BQ21" s="76"/>
      <c r="BR21" s="76"/>
      <c r="BS21" s="76"/>
      <c r="BT21" s="76"/>
      <c r="BU21" s="76"/>
      <c r="BV21" s="76"/>
      <c r="BW21" s="76"/>
      <c r="BX21" s="76"/>
      <c r="BY21" s="76"/>
      <c r="BZ21" s="77"/>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5"/>
      <c r="BM22" s="76"/>
      <c r="BN22" s="76"/>
      <c r="BO22" s="76"/>
      <c r="BP22" s="76"/>
      <c r="BQ22" s="76"/>
      <c r="BR22" s="76"/>
      <c r="BS22" s="76"/>
      <c r="BT22" s="76"/>
      <c r="BU22" s="76"/>
      <c r="BV22" s="76"/>
      <c r="BW22" s="76"/>
      <c r="BX22" s="76"/>
      <c r="BY22" s="76"/>
      <c r="BZ22" s="77"/>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5"/>
      <c r="BM23" s="76"/>
      <c r="BN23" s="76"/>
      <c r="BO23" s="76"/>
      <c r="BP23" s="76"/>
      <c r="BQ23" s="76"/>
      <c r="BR23" s="76"/>
      <c r="BS23" s="76"/>
      <c r="BT23" s="76"/>
      <c r="BU23" s="76"/>
      <c r="BV23" s="76"/>
      <c r="BW23" s="76"/>
      <c r="BX23" s="76"/>
      <c r="BY23" s="76"/>
      <c r="BZ23" s="77"/>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5"/>
      <c r="BM24" s="76"/>
      <c r="BN24" s="76"/>
      <c r="BO24" s="76"/>
      <c r="BP24" s="76"/>
      <c r="BQ24" s="76"/>
      <c r="BR24" s="76"/>
      <c r="BS24" s="76"/>
      <c r="BT24" s="76"/>
      <c r="BU24" s="76"/>
      <c r="BV24" s="76"/>
      <c r="BW24" s="76"/>
      <c r="BX24" s="76"/>
      <c r="BY24" s="76"/>
      <c r="BZ24" s="77"/>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5"/>
      <c r="BM25" s="76"/>
      <c r="BN25" s="76"/>
      <c r="BO25" s="76"/>
      <c r="BP25" s="76"/>
      <c r="BQ25" s="76"/>
      <c r="BR25" s="76"/>
      <c r="BS25" s="76"/>
      <c r="BT25" s="76"/>
      <c r="BU25" s="76"/>
      <c r="BV25" s="76"/>
      <c r="BW25" s="76"/>
      <c r="BX25" s="76"/>
      <c r="BY25" s="76"/>
      <c r="BZ25" s="77"/>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5"/>
      <c r="BM26" s="76"/>
      <c r="BN26" s="76"/>
      <c r="BO26" s="76"/>
      <c r="BP26" s="76"/>
      <c r="BQ26" s="76"/>
      <c r="BR26" s="76"/>
      <c r="BS26" s="76"/>
      <c r="BT26" s="76"/>
      <c r="BU26" s="76"/>
      <c r="BV26" s="76"/>
      <c r="BW26" s="76"/>
      <c r="BX26" s="76"/>
      <c r="BY26" s="76"/>
      <c r="BZ26" s="77"/>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5"/>
      <c r="BM27" s="76"/>
      <c r="BN27" s="76"/>
      <c r="BO27" s="76"/>
      <c r="BP27" s="76"/>
      <c r="BQ27" s="76"/>
      <c r="BR27" s="76"/>
      <c r="BS27" s="76"/>
      <c r="BT27" s="76"/>
      <c r="BU27" s="76"/>
      <c r="BV27" s="76"/>
      <c r="BW27" s="76"/>
      <c r="BX27" s="76"/>
      <c r="BY27" s="76"/>
      <c r="BZ27" s="77"/>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5"/>
      <c r="BM28" s="76"/>
      <c r="BN28" s="76"/>
      <c r="BO28" s="76"/>
      <c r="BP28" s="76"/>
      <c r="BQ28" s="76"/>
      <c r="BR28" s="76"/>
      <c r="BS28" s="76"/>
      <c r="BT28" s="76"/>
      <c r="BU28" s="76"/>
      <c r="BV28" s="76"/>
      <c r="BW28" s="76"/>
      <c r="BX28" s="76"/>
      <c r="BY28" s="76"/>
      <c r="BZ28" s="77"/>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5"/>
      <c r="BM29" s="76"/>
      <c r="BN29" s="76"/>
      <c r="BO29" s="76"/>
      <c r="BP29" s="76"/>
      <c r="BQ29" s="76"/>
      <c r="BR29" s="76"/>
      <c r="BS29" s="76"/>
      <c r="BT29" s="76"/>
      <c r="BU29" s="76"/>
      <c r="BV29" s="76"/>
      <c r="BW29" s="76"/>
      <c r="BX29" s="76"/>
      <c r="BY29" s="76"/>
      <c r="BZ29" s="77"/>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5"/>
      <c r="BM30" s="76"/>
      <c r="BN30" s="76"/>
      <c r="BO30" s="76"/>
      <c r="BP30" s="76"/>
      <c r="BQ30" s="76"/>
      <c r="BR30" s="76"/>
      <c r="BS30" s="76"/>
      <c r="BT30" s="76"/>
      <c r="BU30" s="76"/>
      <c r="BV30" s="76"/>
      <c r="BW30" s="76"/>
      <c r="BX30" s="76"/>
      <c r="BY30" s="76"/>
      <c r="BZ30" s="77"/>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5"/>
      <c r="BM31" s="76"/>
      <c r="BN31" s="76"/>
      <c r="BO31" s="76"/>
      <c r="BP31" s="76"/>
      <c r="BQ31" s="76"/>
      <c r="BR31" s="76"/>
      <c r="BS31" s="76"/>
      <c r="BT31" s="76"/>
      <c r="BU31" s="76"/>
      <c r="BV31" s="76"/>
      <c r="BW31" s="76"/>
      <c r="BX31" s="76"/>
      <c r="BY31" s="76"/>
      <c r="BZ31" s="77"/>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5"/>
      <c r="BM32" s="76"/>
      <c r="BN32" s="76"/>
      <c r="BO32" s="76"/>
      <c r="BP32" s="76"/>
      <c r="BQ32" s="76"/>
      <c r="BR32" s="76"/>
      <c r="BS32" s="76"/>
      <c r="BT32" s="76"/>
      <c r="BU32" s="76"/>
      <c r="BV32" s="76"/>
      <c r="BW32" s="76"/>
      <c r="BX32" s="76"/>
      <c r="BY32" s="76"/>
      <c r="BZ32" s="77"/>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5"/>
      <c r="BM33" s="76"/>
      <c r="BN33" s="76"/>
      <c r="BO33" s="76"/>
      <c r="BP33" s="76"/>
      <c r="BQ33" s="76"/>
      <c r="BR33" s="76"/>
      <c r="BS33" s="76"/>
      <c r="BT33" s="76"/>
      <c r="BU33" s="76"/>
      <c r="BV33" s="76"/>
      <c r="BW33" s="76"/>
      <c r="BX33" s="76"/>
      <c r="BY33" s="76"/>
      <c r="BZ33" s="77"/>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5"/>
      <c r="BM34" s="76"/>
      <c r="BN34" s="76"/>
      <c r="BO34" s="76"/>
      <c r="BP34" s="76"/>
      <c r="BQ34" s="76"/>
      <c r="BR34" s="76"/>
      <c r="BS34" s="76"/>
      <c r="BT34" s="76"/>
      <c r="BU34" s="76"/>
      <c r="BV34" s="76"/>
      <c r="BW34" s="76"/>
      <c r="BX34" s="76"/>
      <c r="BY34" s="76"/>
      <c r="BZ34" s="77"/>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5"/>
      <c r="BM35" s="76"/>
      <c r="BN35" s="76"/>
      <c r="BO35" s="76"/>
      <c r="BP35" s="76"/>
      <c r="BQ35" s="76"/>
      <c r="BR35" s="76"/>
      <c r="BS35" s="76"/>
      <c r="BT35" s="76"/>
      <c r="BU35" s="76"/>
      <c r="BV35" s="76"/>
      <c r="BW35" s="76"/>
      <c r="BX35" s="76"/>
      <c r="BY35" s="76"/>
      <c r="BZ35" s="77"/>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5"/>
      <c r="BM36" s="76"/>
      <c r="BN36" s="76"/>
      <c r="BO36" s="76"/>
      <c r="BP36" s="76"/>
      <c r="BQ36" s="76"/>
      <c r="BR36" s="76"/>
      <c r="BS36" s="76"/>
      <c r="BT36" s="76"/>
      <c r="BU36" s="76"/>
      <c r="BV36" s="76"/>
      <c r="BW36" s="76"/>
      <c r="BX36" s="76"/>
      <c r="BY36" s="76"/>
      <c r="BZ36" s="77"/>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5"/>
      <c r="BM37" s="76"/>
      <c r="BN37" s="76"/>
      <c r="BO37" s="76"/>
      <c r="BP37" s="76"/>
      <c r="BQ37" s="76"/>
      <c r="BR37" s="76"/>
      <c r="BS37" s="76"/>
      <c r="BT37" s="76"/>
      <c r="BU37" s="76"/>
      <c r="BV37" s="76"/>
      <c r="BW37" s="76"/>
      <c r="BX37" s="76"/>
      <c r="BY37" s="76"/>
      <c r="BZ37" s="77"/>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5"/>
      <c r="BM38" s="76"/>
      <c r="BN38" s="76"/>
      <c r="BO38" s="76"/>
      <c r="BP38" s="76"/>
      <c r="BQ38" s="76"/>
      <c r="BR38" s="76"/>
      <c r="BS38" s="76"/>
      <c r="BT38" s="76"/>
      <c r="BU38" s="76"/>
      <c r="BV38" s="76"/>
      <c r="BW38" s="76"/>
      <c r="BX38" s="76"/>
      <c r="BY38" s="76"/>
      <c r="BZ38" s="77"/>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5"/>
      <c r="BM39" s="76"/>
      <c r="BN39" s="76"/>
      <c r="BO39" s="76"/>
      <c r="BP39" s="76"/>
      <c r="BQ39" s="76"/>
      <c r="BR39" s="76"/>
      <c r="BS39" s="76"/>
      <c r="BT39" s="76"/>
      <c r="BU39" s="76"/>
      <c r="BV39" s="76"/>
      <c r="BW39" s="76"/>
      <c r="BX39" s="76"/>
      <c r="BY39" s="76"/>
      <c r="BZ39" s="77"/>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5"/>
      <c r="BM40" s="76"/>
      <c r="BN40" s="76"/>
      <c r="BO40" s="76"/>
      <c r="BP40" s="76"/>
      <c r="BQ40" s="76"/>
      <c r="BR40" s="76"/>
      <c r="BS40" s="76"/>
      <c r="BT40" s="76"/>
      <c r="BU40" s="76"/>
      <c r="BV40" s="76"/>
      <c r="BW40" s="76"/>
      <c r="BX40" s="76"/>
      <c r="BY40" s="76"/>
      <c r="BZ40" s="77"/>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5"/>
      <c r="BM41" s="76"/>
      <c r="BN41" s="76"/>
      <c r="BO41" s="76"/>
      <c r="BP41" s="76"/>
      <c r="BQ41" s="76"/>
      <c r="BR41" s="76"/>
      <c r="BS41" s="76"/>
      <c r="BT41" s="76"/>
      <c r="BU41" s="76"/>
      <c r="BV41" s="76"/>
      <c r="BW41" s="76"/>
      <c r="BX41" s="76"/>
      <c r="BY41" s="76"/>
      <c r="BZ41" s="77"/>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5"/>
      <c r="BM42" s="76"/>
      <c r="BN42" s="76"/>
      <c r="BO42" s="76"/>
      <c r="BP42" s="76"/>
      <c r="BQ42" s="76"/>
      <c r="BR42" s="76"/>
      <c r="BS42" s="76"/>
      <c r="BT42" s="76"/>
      <c r="BU42" s="76"/>
      <c r="BV42" s="76"/>
      <c r="BW42" s="76"/>
      <c r="BX42" s="76"/>
      <c r="BY42" s="76"/>
      <c r="BZ42" s="77"/>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5"/>
      <c r="BM43" s="76"/>
      <c r="BN43" s="76"/>
      <c r="BO43" s="76"/>
      <c r="BP43" s="76"/>
      <c r="BQ43" s="76"/>
      <c r="BR43" s="76"/>
      <c r="BS43" s="76"/>
      <c r="BT43" s="76"/>
      <c r="BU43" s="76"/>
      <c r="BV43" s="76"/>
      <c r="BW43" s="76"/>
      <c r="BX43" s="76"/>
      <c r="BY43" s="76"/>
      <c r="BZ43" s="77"/>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8"/>
      <c r="BM44" s="79"/>
      <c r="BN44" s="79"/>
      <c r="BO44" s="79"/>
      <c r="BP44" s="79"/>
      <c r="BQ44" s="79"/>
      <c r="BR44" s="79"/>
      <c r="BS44" s="79"/>
      <c r="BT44" s="79"/>
      <c r="BU44" s="79"/>
      <c r="BV44" s="79"/>
      <c r="BW44" s="79"/>
      <c r="BX44" s="79"/>
      <c r="BY44" s="79"/>
      <c r="BZ44" s="80"/>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110</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111</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【1,209.40】</v>
      </c>
      <c r="I86" s="26" t="str">
        <f>データ!CA6</f>
        <v>【74.48】</v>
      </c>
      <c r="J86" s="26" t="str">
        <f>データ!CL6</f>
        <v>【219.46】</v>
      </c>
      <c r="K86" s="26" t="str">
        <f>データ!CW6</f>
        <v>【42.82】</v>
      </c>
      <c r="L86" s="26" t="str">
        <f>データ!DH6</f>
        <v>【83.36】</v>
      </c>
      <c r="M86" s="26" t="s">
        <v>43</v>
      </c>
      <c r="N86" s="26" t="s">
        <v>43</v>
      </c>
      <c r="O86" s="26" t="str">
        <f>データ!EO6</f>
        <v>【0.12】</v>
      </c>
    </row>
  </sheetData>
  <sheetProtection algorithmName="SHA-512" hashValue="/Een2X7wsK+U5A44AMI2tOpxxDV1PAQrifjnebWABK/WJLH33+ESfZdZdRNuueHWUehQmqSjjY7thYmkUlwtCA==" saltValue="wng0tlQGpNs4hYRO5N4n7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0"/>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82" t="s">
        <v>53</v>
      </c>
      <c r="I3" s="83"/>
      <c r="J3" s="83"/>
      <c r="K3" s="83"/>
      <c r="L3" s="83"/>
      <c r="M3" s="83"/>
      <c r="N3" s="83"/>
      <c r="O3" s="83"/>
      <c r="P3" s="83"/>
      <c r="Q3" s="83"/>
      <c r="R3" s="83"/>
      <c r="S3" s="83"/>
      <c r="T3" s="83"/>
      <c r="U3" s="83"/>
      <c r="V3" s="83"/>
      <c r="W3" s="83"/>
      <c r="X3" s="84"/>
      <c r="Y3" s="88" t="s">
        <v>54</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55</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5" x14ac:dyDescent="0.15">
      <c r="A4" s="28" t="s">
        <v>56</v>
      </c>
      <c r="B4" s="30"/>
      <c r="C4" s="30"/>
      <c r="D4" s="30"/>
      <c r="E4" s="30"/>
      <c r="F4" s="30"/>
      <c r="G4" s="30"/>
      <c r="H4" s="85"/>
      <c r="I4" s="86"/>
      <c r="J4" s="86"/>
      <c r="K4" s="86"/>
      <c r="L4" s="86"/>
      <c r="M4" s="86"/>
      <c r="N4" s="86"/>
      <c r="O4" s="86"/>
      <c r="P4" s="86"/>
      <c r="Q4" s="86"/>
      <c r="R4" s="86"/>
      <c r="S4" s="86"/>
      <c r="T4" s="86"/>
      <c r="U4" s="86"/>
      <c r="V4" s="86"/>
      <c r="W4" s="86"/>
      <c r="X4" s="87"/>
      <c r="Y4" s="81" t="s">
        <v>57</v>
      </c>
      <c r="Z4" s="81"/>
      <c r="AA4" s="81"/>
      <c r="AB4" s="81"/>
      <c r="AC4" s="81"/>
      <c r="AD4" s="81"/>
      <c r="AE4" s="81"/>
      <c r="AF4" s="81"/>
      <c r="AG4" s="81"/>
      <c r="AH4" s="81"/>
      <c r="AI4" s="81"/>
      <c r="AJ4" s="81" t="s">
        <v>58</v>
      </c>
      <c r="AK4" s="81"/>
      <c r="AL4" s="81"/>
      <c r="AM4" s="81"/>
      <c r="AN4" s="81"/>
      <c r="AO4" s="81"/>
      <c r="AP4" s="81"/>
      <c r="AQ4" s="81"/>
      <c r="AR4" s="81"/>
      <c r="AS4" s="81"/>
      <c r="AT4" s="81"/>
      <c r="AU4" s="81" t="s">
        <v>59</v>
      </c>
      <c r="AV4" s="81"/>
      <c r="AW4" s="81"/>
      <c r="AX4" s="81"/>
      <c r="AY4" s="81"/>
      <c r="AZ4" s="81"/>
      <c r="BA4" s="81"/>
      <c r="BB4" s="81"/>
      <c r="BC4" s="81"/>
      <c r="BD4" s="81"/>
      <c r="BE4" s="81"/>
      <c r="BF4" s="81" t="s">
        <v>60</v>
      </c>
      <c r="BG4" s="81"/>
      <c r="BH4" s="81"/>
      <c r="BI4" s="81"/>
      <c r="BJ4" s="81"/>
      <c r="BK4" s="81"/>
      <c r="BL4" s="81"/>
      <c r="BM4" s="81"/>
      <c r="BN4" s="81"/>
      <c r="BO4" s="81"/>
      <c r="BP4" s="81"/>
      <c r="BQ4" s="81" t="s">
        <v>61</v>
      </c>
      <c r="BR4" s="81"/>
      <c r="BS4" s="81"/>
      <c r="BT4" s="81"/>
      <c r="BU4" s="81"/>
      <c r="BV4" s="81"/>
      <c r="BW4" s="81"/>
      <c r="BX4" s="81"/>
      <c r="BY4" s="81"/>
      <c r="BZ4" s="81"/>
      <c r="CA4" s="81"/>
      <c r="CB4" s="81" t="s">
        <v>62</v>
      </c>
      <c r="CC4" s="81"/>
      <c r="CD4" s="81"/>
      <c r="CE4" s="81"/>
      <c r="CF4" s="81"/>
      <c r="CG4" s="81"/>
      <c r="CH4" s="81"/>
      <c r="CI4" s="81"/>
      <c r="CJ4" s="81"/>
      <c r="CK4" s="81"/>
      <c r="CL4" s="81"/>
      <c r="CM4" s="81" t="s">
        <v>63</v>
      </c>
      <c r="CN4" s="81"/>
      <c r="CO4" s="81"/>
      <c r="CP4" s="81"/>
      <c r="CQ4" s="81"/>
      <c r="CR4" s="81"/>
      <c r="CS4" s="81"/>
      <c r="CT4" s="81"/>
      <c r="CU4" s="81"/>
      <c r="CV4" s="81"/>
      <c r="CW4" s="81"/>
      <c r="CX4" s="81" t="s">
        <v>64</v>
      </c>
      <c r="CY4" s="81"/>
      <c r="CZ4" s="81"/>
      <c r="DA4" s="81"/>
      <c r="DB4" s="81"/>
      <c r="DC4" s="81"/>
      <c r="DD4" s="81"/>
      <c r="DE4" s="81"/>
      <c r="DF4" s="81"/>
      <c r="DG4" s="81"/>
      <c r="DH4" s="81"/>
      <c r="DI4" s="81" t="s">
        <v>65</v>
      </c>
      <c r="DJ4" s="81"/>
      <c r="DK4" s="81"/>
      <c r="DL4" s="81"/>
      <c r="DM4" s="81"/>
      <c r="DN4" s="81"/>
      <c r="DO4" s="81"/>
      <c r="DP4" s="81"/>
      <c r="DQ4" s="81"/>
      <c r="DR4" s="81"/>
      <c r="DS4" s="81"/>
      <c r="DT4" s="81" t="s">
        <v>66</v>
      </c>
      <c r="DU4" s="81"/>
      <c r="DV4" s="81"/>
      <c r="DW4" s="81"/>
      <c r="DX4" s="81"/>
      <c r="DY4" s="81"/>
      <c r="DZ4" s="81"/>
      <c r="EA4" s="81"/>
      <c r="EB4" s="81"/>
      <c r="EC4" s="81"/>
      <c r="ED4" s="81"/>
      <c r="EE4" s="81" t="s">
        <v>67</v>
      </c>
      <c r="EF4" s="81"/>
      <c r="EG4" s="81"/>
      <c r="EH4" s="81"/>
      <c r="EI4" s="81"/>
      <c r="EJ4" s="81"/>
      <c r="EK4" s="81"/>
      <c r="EL4" s="81"/>
      <c r="EM4" s="81"/>
      <c r="EN4" s="81"/>
      <c r="EO4" s="81"/>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2018</v>
      </c>
      <c r="C6" s="33">
        <f t="shared" ref="C6:X6" si="3">C7</f>
        <v>322075</v>
      </c>
      <c r="D6" s="33">
        <f t="shared" si="3"/>
        <v>47</v>
      </c>
      <c r="E6" s="33">
        <f t="shared" si="3"/>
        <v>17</v>
      </c>
      <c r="F6" s="33">
        <f t="shared" si="3"/>
        <v>4</v>
      </c>
      <c r="G6" s="33">
        <f t="shared" si="3"/>
        <v>0</v>
      </c>
      <c r="H6" s="33" t="str">
        <f t="shared" si="3"/>
        <v>島根県　江津市</v>
      </c>
      <c r="I6" s="33" t="str">
        <f t="shared" si="3"/>
        <v>法非適用</v>
      </c>
      <c r="J6" s="33" t="str">
        <f t="shared" si="3"/>
        <v>下水道事業</v>
      </c>
      <c r="K6" s="33" t="str">
        <f t="shared" si="3"/>
        <v>特定環境保全公共下水道</v>
      </c>
      <c r="L6" s="33" t="str">
        <f t="shared" si="3"/>
        <v>D3</v>
      </c>
      <c r="M6" s="33" t="str">
        <f t="shared" si="3"/>
        <v>非設置</v>
      </c>
      <c r="N6" s="34" t="str">
        <f t="shared" si="3"/>
        <v>-</v>
      </c>
      <c r="O6" s="34" t="str">
        <f t="shared" si="3"/>
        <v>該当数値なし</v>
      </c>
      <c r="P6" s="34">
        <f t="shared" si="3"/>
        <v>3.14</v>
      </c>
      <c r="Q6" s="34">
        <f t="shared" si="3"/>
        <v>114.35</v>
      </c>
      <c r="R6" s="34">
        <f t="shared" si="3"/>
        <v>3350</v>
      </c>
      <c r="S6" s="34">
        <f t="shared" si="3"/>
        <v>23664</v>
      </c>
      <c r="T6" s="34">
        <f t="shared" si="3"/>
        <v>268.24</v>
      </c>
      <c r="U6" s="34">
        <f t="shared" si="3"/>
        <v>88.22</v>
      </c>
      <c r="V6" s="34">
        <f t="shared" si="3"/>
        <v>736</v>
      </c>
      <c r="W6" s="34">
        <f t="shared" si="3"/>
        <v>0.31</v>
      </c>
      <c r="X6" s="34">
        <f t="shared" si="3"/>
        <v>2374.19</v>
      </c>
      <c r="Y6" s="35">
        <f>IF(Y7="",NA(),Y7)</f>
        <v>100.01</v>
      </c>
      <c r="Z6" s="35">
        <f t="shared" ref="Z6:AH6" si="4">IF(Z7="",NA(),Z7)</f>
        <v>139.27000000000001</v>
      </c>
      <c r="AA6" s="35">
        <f t="shared" si="4"/>
        <v>100.02</v>
      </c>
      <c r="AB6" s="35">
        <f t="shared" si="4"/>
        <v>103.97</v>
      </c>
      <c r="AC6" s="35">
        <f t="shared" si="4"/>
        <v>108.21</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1671.86</v>
      </c>
      <c r="BL6" s="35">
        <f t="shared" si="7"/>
        <v>1673.47</v>
      </c>
      <c r="BM6" s="35">
        <f t="shared" si="7"/>
        <v>1592.72</v>
      </c>
      <c r="BN6" s="35">
        <f t="shared" si="7"/>
        <v>1223.96</v>
      </c>
      <c r="BO6" s="35">
        <f t="shared" si="7"/>
        <v>1269.1500000000001</v>
      </c>
      <c r="BP6" s="34" t="str">
        <f>IF(BP7="","",IF(BP7="-","【-】","【"&amp;SUBSTITUTE(TEXT(BP7,"#,##0.00"),"-","△")&amp;"】"))</f>
        <v>【1,209.40】</v>
      </c>
      <c r="BQ6" s="35">
        <f>IF(BQ7="",NA(),BQ7)</f>
        <v>49.11</v>
      </c>
      <c r="BR6" s="35">
        <f t="shared" ref="BR6:BZ6" si="8">IF(BR7="",NA(),BR7)</f>
        <v>35.94</v>
      </c>
      <c r="BS6" s="35">
        <f t="shared" si="8"/>
        <v>38.78</v>
      </c>
      <c r="BT6" s="35">
        <f t="shared" si="8"/>
        <v>45.68</v>
      </c>
      <c r="BU6" s="35">
        <f t="shared" si="8"/>
        <v>41.55</v>
      </c>
      <c r="BV6" s="35">
        <f t="shared" si="8"/>
        <v>50.54</v>
      </c>
      <c r="BW6" s="35">
        <f t="shared" si="8"/>
        <v>49.22</v>
      </c>
      <c r="BX6" s="35">
        <f t="shared" si="8"/>
        <v>53.7</v>
      </c>
      <c r="BY6" s="35">
        <f t="shared" si="8"/>
        <v>61.54</v>
      </c>
      <c r="BZ6" s="35">
        <f t="shared" si="8"/>
        <v>63.97</v>
      </c>
      <c r="CA6" s="34" t="str">
        <f>IF(CA7="","",IF(CA7="-","【-】","【"&amp;SUBSTITUTE(TEXT(CA7,"#,##0.00"),"-","△")&amp;"】"))</f>
        <v>【74.48】</v>
      </c>
      <c r="CB6" s="35">
        <f>IF(CB7="",NA(),CB7)</f>
        <v>397.45</v>
      </c>
      <c r="CC6" s="35">
        <f t="shared" ref="CC6:CK6" si="9">IF(CC7="",NA(),CC7)</f>
        <v>549.36</v>
      </c>
      <c r="CD6" s="35">
        <f t="shared" si="9"/>
        <v>510.85</v>
      </c>
      <c r="CE6" s="35">
        <f t="shared" si="9"/>
        <v>432.83</v>
      </c>
      <c r="CF6" s="35">
        <f t="shared" si="9"/>
        <v>479.59</v>
      </c>
      <c r="CG6" s="35">
        <f t="shared" si="9"/>
        <v>320.36</v>
      </c>
      <c r="CH6" s="35">
        <f t="shared" si="9"/>
        <v>332.02</v>
      </c>
      <c r="CI6" s="35">
        <f t="shared" si="9"/>
        <v>300.35000000000002</v>
      </c>
      <c r="CJ6" s="35">
        <f t="shared" si="9"/>
        <v>267.86</v>
      </c>
      <c r="CK6" s="35">
        <f t="shared" si="9"/>
        <v>256.82</v>
      </c>
      <c r="CL6" s="34" t="str">
        <f>IF(CL7="","",IF(CL7="-","【-】","【"&amp;SUBSTITUTE(TEXT(CL7,"#,##0.00"),"-","△")&amp;"】"))</f>
        <v>【219.46】</v>
      </c>
      <c r="CM6" s="35">
        <f>IF(CM7="",NA(),CM7)</f>
        <v>22.4</v>
      </c>
      <c r="CN6" s="35">
        <f t="shared" ref="CN6:CV6" si="10">IF(CN7="",NA(),CN7)</f>
        <v>22.27</v>
      </c>
      <c r="CO6" s="35">
        <f t="shared" si="10"/>
        <v>22.4</v>
      </c>
      <c r="CP6" s="35">
        <f t="shared" si="10"/>
        <v>21.07</v>
      </c>
      <c r="CQ6" s="35">
        <f t="shared" si="10"/>
        <v>21.07</v>
      </c>
      <c r="CR6" s="35">
        <f t="shared" si="10"/>
        <v>34.74</v>
      </c>
      <c r="CS6" s="35">
        <f t="shared" si="10"/>
        <v>36.65</v>
      </c>
      <c r="CT6" s="35">
        <f t="shared" si="10"/>
        <v>37.72</v>
      </c>
      <c r="CU6" s="35">
        <f t="shared" si="10"/>
        <v>37.08</v>
      </c>
      <c r="CV6" s="35">
        <f t="shared" si="10"/>
        <v>37.46</v>
      </c>
      <c r="CW6" s="34" t="str">
        <f>IF(CW7="","",IF(CW7="-","【-】","【"&amp;SUBSTITUTE(TEXT(CW7,"#,##0.00"),"-","△")&amp;"】"))</f>
        <v>【42.82】</v>
      </c>
      <c r="CX6" s="35">
        <f>IF(CX7="",NA(),CX7)</f>
        <v>65.41</v>
      </c>
      <c r="CY6" s="35">
        <f t="shared" ref="CY6:DG6" si="11">IF(CY7="",NA(),CY7)</f>
        <v>66.959999999999994</v>
      </c>
      <c r="CZ6" s="35">
        <f t="shared" si="11"/>
        <v>69.31</v>
      </c>
      <c r="DA6" s="35">
        <f t="shared" si="11"/>
        <v>70.430000000000007</v>
      </c>
      <c r="DB6" s="35">
        <f t="shared" si="11"/>
        <v>70.52</v>
      </c>
      <c r="DC6" s="35">
        <f t="shared" si="11"/>
        <v>70.14</v>
      </c>
      <c r="DD6" s="35">
        <f t="shared" si="11"/>
        <v>68.83</v>
      </c>
      <c r="DE6" s="35">
        <f t="shared" si="11"/>
        <v>68.459999999999994</v>
      </c>
      <c r="DF6" s="35">
        <f t="shared" si="11"/>
        <v>67.22</v>
      </c>
      <c r="DG6" s="35">
        <f t="shared" si="11"/>
        <v>67.459999999999994</v>
      </c>
      <c r="DH6" s="34" t="str">
        <f>IF(DH7="","",IF(DH7="-","【-】","【"&amp;SUBSTITUTE(TEXT(DH7,"#,##0.00"),"-","△")&amp;"】"))</f>
        <v>【83.36】</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0.08</v>
      </c>
      <c r="EK6" s="35">
        <f t="shared" si="14"/>
        <v>0.26</v>
      </c>
      <c r="EL6" s="35">
        <f t="shared" si="14"/>
        <v>0.13</v>
      </c>
      <c r="EM6" s="35">
        <f t="shared" si="14"/>
        <v>0.13</v>
      </c>
      <c r="EN6" s="35">
        <f t="shared" si="14"/>
        <v>0.09</v>
      </c>
      <c r="EO6" s="34" t="str">
        <f>IF(EO7="","",IF(EO7="-","【-】","【"&amp;SUBSTITUTE(TEXT(EO7,"#,##0.00"),"-","△")&amp;"】"))</f>
        <v>【0.12】</v>
      </c>
    </row>
    <row r="7" spans="1:145" s="36" customFormat="1" x14ac:dyDescent="0.15">
      <c r="A7" s="28"/>
      <c r="B7" s="37">
        <v>2018</v>
      </c>
      <c r="C7" s="37">
        <v>322075</v>
      </c>
      <c r="D7" s="37">
        <v>47</v>
      </c>
      <c r="E7" s="37">
        <v>17</v>
      </c>
      <c r="F7" s="37">
        <v>4</v>
      </c>
      <c r="G7" s="37">
        <v>0</v>
      </c>
      <c r="H7" s="37" t="s">
        <v>97</v>
      </c>
      <c r="I7" s="37" t="s">
        <v>98</v>
      </c>
      <c r="J7" s="37" t="s">
        <v>99</v>
      </c>
      <c r="K7" s="37" t="s">
        <v>100</v>
      </c>
      <c r="L7" s="37" t="s">
        <v>101</v>
      </c>
      <c r="M7" s="37" t="s">
        <v>102</v>
      </c>
      <c r="N7" s="38" t="s">
        <v>103</v>
      </c>
      <c r="O7" s="38" t="s">
        <v>104</v>
      </c>
      <c r="P7" s="38">
        <v>3.14</v>
      </c>
      <c r="Q7" s="38">
        <v>114.35</v>
      </c>
      <c r="R7" s="38">
        <v>3350</v>
      </c>
      <c r="S7" s="38">
        <v>23664</v>
      </c>
      <c r="T7" s="38">
        <v>268.24</v>
      </c>
      <c r="U7" s="38">
        <v>88.22</v>
      </c>
      <c r="V7" s="38">
        <v>736</v>
      </c>
      <c r="W7" s="38">
        <v>0.31</v>
      </c>
      <c r="X7" s="38">
        <v>2374.19</v>
      </c>
      <c r="Y7" s="38">
        <v>100.01</v>
      </c>
      <c r="Z7" s="38">
        <v>139.27000000000001</v>
      </c>
      <c r="AA7" s="38">
        <v>100.02</v>
      </c>
      <c r="AB7" s="38">
        <v>103.97</v>
      </c>
      <c r="AC7" s="38">
        <v>108.21</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1671.86</v>
      </c>
      <c r="BL7" s="38">
        <v>1673.47</v>
      </c>
      <c r="BM7" s="38">
        <v>1592.72</v>
      </c>
      <c r="BN7" s="38">
        <v>1223.96</v>
      </c>
      <c r="BO7" s="38">
        <v>1269.1500000000001</v>
      </c>
      <c r="BP7" s="38">
        <v>1209.4000000000001</v>
      </c>
      <c r="BQ7" s="38">
        <v>49.11</v>
      </c>
      <c r="BR7" s="38">
        <v>35.94</v>
      </c>
      <c r="BS7" s="38">
        <v>38.78</v>
      </c>
      <c r="BT7" s="38">
        <v>45.68</v>
      </c>
      <c r="BU7" s="38">
        <v>41.55</v>
      </c>
      <c r="BV7" s="38">
        <v>50.54</v>
      </c>
      <c r="BW7" s="38">
        <v>49.22</v>
      </c>
      <c r="BX7" s="38">
        <v>53.7</v>
      </c>
      <c r="BY7" s="38">
        <v>61.54</v>
      </c>
      <c r="BZ7" s="38">
        <v>63.97</v>
      </c>
      <c r="CA7" s="38">
        <v>74.48</v>
      </c>
      <c r="CB7" s="38">
        <v>397.45</v>
      </c>
      <c r="CC7" s="38">
        <v>549.36</v>
      </c>
      <c r="CD7" s="38">
        <v>510.85</v>
      </c>
      <c r="CE7" s="38">
        <v>432.83</v>
      </c>
      <c r="CF7" s="38">
        <v>479.59</v>
      </c>
      <c r="CG7" s="38">
        <v>320.36</v>
      </c>
      <c r="CH7" s="38">
        <v>332.02</v>
      </c>
      <c r="CI7" s="38">
        <v>300.35000000000002</v>
      </c>
      <c r="CJ7" s="38">
        <v>267.86</v>
      </c>
      <c r="CK7" s="38">
        <v>256.82</v>
      </c>
      <c r="CL7" s="38">
        <v>219.46</v>
      </c>
      <c r="CM7" s="38">
        <v>22.4</v>
      </c>
      <c r="CN7" s="38">
        <v>22.27</v>
      </c>
      <c r="CO7" s="38">
        <v>22.4</v>
      </c>
      <c r="CP7" s="38">
        <v>21.07</v>
      </c>
      <c r="CQ7" s="38">
        <v>21.07</v>
      </c>
      <c r="CR7" s="38">
        <v>34.74</v>
      </c>
      <c r="CS7" s="38">
        <v>36.65</v>
      </c>
      <c r="CT7" s="38">
        <v>37.72</v>
      </c>
      <c r="CU7" s="38">
        <v>37.08</v>
      </c>
      <c r="CV7" s="38">
        <v>37.46</v>
      </c>
      <c r="CW7" s="38">
        <v>42.82</v>
      </c>
      <c r="CX7" s="38">
        <v>65.41</v>
      </c>
      <c r="CY7" s="38">
        <v>66.959999999999994</v>
      </c>
      <c r="CZ7" s="38">
        <v>69.31</v>
      </c>
      <c r="DA7" s="38">
        <v>70.430000000000007</v>
      </c>
      <c r="DB7" s="38">
        <v>70.52</v>
      </c>
      <c r="DC7" s="38">
        <v>70.14</v>
      </c>
      <c r="DD7" s="38">
        <v>68.83</v>
      </c>
      <c r="DE7" s="38">
        <v>68.459999999999994</v>
      </c>
      <c r="DF7" s="38">
        <v>67.22</v>
      </c>
      <c r="DG7" s="38">
        <v>67.459999999999994</v>
      </c>
      <c r="DH7" s="38">
        <v>83.36</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0.08</v>
      </c>
      <c r="EK7" s="38">
        <v>0.26</v>
      </c>
      <c r="EL7" s="38">
        <v>0.13</v>
      </c>
      <c r="EM7" s="38">
        <v>0.13</v>
      </c>
      <c r="EN7" s="38">
        <v>0.09</v>
      </c>
      <c r="EO7" s="38">
        <v>0.12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2020-02-05T00:37:07Z</cp:lastPrinted>
  <dcterms:created xsi:type="dcterms:W3CDTF">2019-12-05T05:13:48Z</dcterms:created>
  <dcterms:modified xsi:type="dcterms:W3CDTF">2020-02-05T01:34:44Z</dcterms:modified>
  <cp:category/>
</cp:coreProperties>
</file>