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01管理係\★経営比較分析表関係\H31\提出\"/>
    </mc:Choice>
  </mc:AlternateContent>
  <xr:revisionPtr revIDLastSave="0" documentId="13_ncr:1_{2381EB69-7491-4DC4-BED3-5EE7597E7E19}" xr6:coauthVersionLast="45" xr6:coauthVersionMax="45" xr10:uidLastSave="{00000000-0000-0000-0000-000000000000}"/>
  <workbookProtection workbookAlgorithmName="SHA-512" workbookHashValue="6BPe0PaZsg7Au5GW8LXG870tQ7QoYx917IHgMCfBbbMHPFtIpDEH+AX52SoF3zHzh00kqmMac6ZvzPXRNFianA==" workbookSaltValue="9+rqBRMl7/QywrIU11twKQ==" workbookSpinCount="100000" lockStructure="1"/>
  <bookViews>
    <workbookView xWindow="810" yWindow="-120" windowWidth="20910" windowHeight="137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<sst xmlns="http://schemas.openxmlformats.org/spreadsheetml/2006/main" count="228" uniqueCount="113">
  <si>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</si>
  <si>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</si>
  <si>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</si>
  <si>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</si>
  <si>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</si>
  <si>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</si>
  <si>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</si>
  <si>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</si>
  <si>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</si>
  <si>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</si>
  <si>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</si>
  <si>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</si>
  <si>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</si>
  <si>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</si>
  <si>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</si>
  <si>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</si>
  <si>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</si>
  <si>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</si>
  <si>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</si>
  <si>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</si>
  <si>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</si>
  <si>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</si>
  <si>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</si>
  <si>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</si>
  <si>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</si>
  <si>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</si>
  <si>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</si>
  <si>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</si>
  <si>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</si>
  <si>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</si>
  <si>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</si>
  <si>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</si>
  <si>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</si>
  <si>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</si>
  <si>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</si>
  <si>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</si>
  <si>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</si>
  <si>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</si>
  <si>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</si>
  <si>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</si>
  <si>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</si>
  <si>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</si>
  <si>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</si>
  <si>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</si>
  <si>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</si>
  <si>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</si>
  <si>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</si>
  <si>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</si>
  <si>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</si>
  <si>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</si>
  <si>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</si>
  <si>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</si>
  <si>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</si>
  <si>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</si>
  <si>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</si>
  <si>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</si>
  <si>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</si>
  <si>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</si>
  <si>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</si>
  <si>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</si>
  <si>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</si>
  <si>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</si>
  <si>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</si>
  <si>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</si>
  <si>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</si>
  <si>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</si>
  <si>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</si>
  <si>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</si>
  <si>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</si>
  <si>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</si>
  <si>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</si>
  <si>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</si>
  <si>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</si>
  <si>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</si>
  <si>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</si>
  <si>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</si>
  <si>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</si>
  <si>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</si>
  <si>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</si>
  <si>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</si>
  <si>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</si>
  <si>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</si>
  <si>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</si>
  <si>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</si>
  <si>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</si>
  <si>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</si>
  <si>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</si>
  <si>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</si>
  <si>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</si>
  <si>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</si>
  <si>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</si>
  <si>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</si>
  <si>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</si>
  <si>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</si>
  <si>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</si>
  <si>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</si>
  <si>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</si>
  <si>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</si>
  <si>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</si>
  <si>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</si>
  <si>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</si>
  <si>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</si>
  <si>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</si>
  <si>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</si>
  <si>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</si>
  <si>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</si>
  <si>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</si>
  <si>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</si>
  <si>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</si>
  <si>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</si>
  <si>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当市においては、老朽管の更新等を行っていないため、管渠改善率の数値は出ていないが、今後必要となるストックマネジメントに係る計画の策定等の中で、より良い将来経営にむけた管渠・処理場の老朽化対策を図っていく必要がある。</t>
    <phoneticPr fontId="4"/>
  </si>
  <si>
    <t>　当市の特定環境公共下水道事業は、主にしまね海洋館アクアスを中心とした事業所使用料が大きな収入源であり、こうしたことが経費回収率の年変動の要因となっている。
　しかし、恒常的に施設維持管理費に対して使用料等の収入が不足しており、上記のとおり増えてきた施設修繕費などに対する不足分は基金の取崩しにより対応しなければならない状況となっている。
　今後、対象地区の人口減少や高齢化の進行による使用料収入の逓減も懸念されるため、引き続き広報啓発等接続率の向上の取り組みやランニングコストの節減に努めるとともに、事業を継続していくための経営改善手法について検討する必要がある。</t>
    <rPh sb="65" eb="66">
      <t>ネン</t>
    </rPh>
    <rPh sb="66" eb="68">
      <t>ヘンドウ</t>
    </rPh>
    <phoneticPr fontId="4"/>
  </si>
  <si>
    <t>　当市の特定環境保全公共下水道事業は、大きな集客施設であるしまね海洋館アクアスや県内屈指の海水浴場がある波子地区において、水質保全や住環境の向上を図るため、H13に事業認可を受け事業着手し、H17に供用開始したものである。
　①収益的収支比率は前年に比して4.24ポイントの改善となっている。これは、臨時的事業費が減少したことが主な要因である。なおH27数値が突出して高いのは、将来的な負担増に備えた臨時的な一般会計繰入金を受け入れたためである。
　④企業債残高対事業規模比率は、地方債償還費を一般会計繰入金で賄わなければならない状況であることからゼロになっている。
　⑤経費回収率は前年と比して4.13ポイント低下、⑥汚水処理原価は46.76円増加しており、類似団体の平均値と比較すると開きが大きくなっている。これらの要因としては、施設修繕費は年々増加傾向にあるが、有収水量は人口減少などの社会的要因により減少傾向にあることが考えられる。
　⑦施設利用率は日平均処理水量で見ると依然低い状況にあるが、稼働率はアクアス繁忙期の影響により変動が大きい。⑧水洗化率は、接続家庭の増加により、着実に伸びてきている。</t>
    <rPh sb="306" eb="308">
      <t>テイカ</t>
    </rPh>
    <rPh sb="323" eb="325">
      <t>ゾウカ</t>
    </rPh>
    <rPh sb="347" eb="348">
      <t>オオ</t>
    </rPh>
    <rPh sb="360" eb="362">
      <t>ヨウイン</t>
    </rPh>
    <rPh sb="373" eb="375">
      <t>ネンネン</t>
    </rPh>
    <rPh sb="375" eb="377">
      <t>ゾウカ</t>
    </rPh>
    <rPh sb="377" eb="379">
      <t>ケイコウ</t>
    </rPh>
    <rPh sb="384" eb="385">
      <t>ユウ</t>
    </rPh>
    <rPh sb="385" eb="386">
      <t>シュウ</t>
    </rPh>
    <rPh sb="386" eb="387">
      <t>スイ</t>
    </rPh>
    <rPh sb="387" eb="388">
      <t>リョウ</t>
    </rPh>
    <rPh sb="389" eb="391">
      <t>ジンコウ</t>
    </rPh>
    <rPh sb="391" eb="393">
      <t>ゲンショウ</t>
    </rPh>
    <rPh sb="396" eb="399">
      <t>シャカイテキ</t>
    </rPh>
    <rPh sb="399" eb="401">
      <t>ヨウイン</t>
    </rPh>
    <rPh sb="404" eb="406">
      <t>ゲンショウ</t>
    </rPh>
    <rPh sb="406" eb="408">
      <t>ケイコウ</t>
    </rPh>
    <rPh sb="429" eb="430">
      <t>ニチ</t>
    </rPh>
    <rPh sb="430" eb="432">
      <t>ヘイキン</t>
    </rPh>
    <rPh sb="432" eb="434">
      <t>ショリ</t>
    </rPh>
    <rPh sb="434" eb="436">
      <t>スイリョウ</t>
    </rPh>
    <rPh sb="437" eb="438">
      <t>ミ</t>
    </rPh>
    <rPh sb="451" eb="453">
      <t>カドウ</t>
    </rPh>
    <rPh sb="453" eb="454">
      <t>リツ</t>
    </rPh>
    <rPh sb="459" eb="461">
      <t>ハンボウ</t>
    </rPh>
    <rPh sb="461" eb="462">
      <t>キ</t>
    </rPh>
    <rPh sb="463" eb="465">
      <t>エイキョウ</t>
    </rPh>
    <rPh sb="468" eb="470">
      <t>ヘンドウ</t>
    </rPh>
    <rPh sb="471" eb="472">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</si>
</sst>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0A-4ADB-815F-91C419C25C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C10A-4ADB-815F-91C419C25C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22.4</c:v>
                </c:pt>
                <c:pt idx="1">
                  <c:v>22.27</c:v>
                </c:pt>
                <c:pt idx="2">
                  <c:v>22.4</c:v>
                </c:pt>
                <c:pt idx="3">
                  <c:v>21.07</c:v>
                </c:pt>
                <c:pt idx="4">
                  <c:v>21.07</c:v>
                </c:pt>
              </c:numCache>
            </c:numRef>
          </c:val>
          <c:extLst>
            <c:ext xmlns:c16="http://schemas.microsoft.com/office/drawing/2014/chart" uri="{C3380CC4-5D6E-409C-BE32-E72D297353CC}">
              <c16:uniqueId val="{00000000-25DB-45E0-B825-C2935E7411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25DB-45E0-B825-C2935E7411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65.41</c:v>
                </c:pt>
                <c:pt idx="1">
                  <c:v>66.959999999999994</c:v>
                </c:pt>
                <c:pt idx="2">
                  <c:v>69.31</c:v>
                </c:pt>
                <c:pt idx="3">
                  <c:v>70.430000000000007</c:v>
                </c:pt>
                <c:pt idx="4">
                  <c:v>70.52</c:v>
                </c:pt>
              </c:numCache>
            </c:numRef>
          </c:val>
          <c:extLst>
            <c:ext xmlns:c16="http://schemas.microsoft.com/office/drawing/2014/chart" uri="{C3380CC4-5D6E-409C-BE32-E72D297353CC}">
              <c16:uniqueId val="{00000000-4D8D-43D0-82E1-04934BDD2E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4D8D-43D0-82E1-04934BDD2E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100.01</c:v>
                </c:pt>
                <c:pt idx="1">
                  <c:v>139.27000000000001</c:v>
                </c:pt>
                <c:pt idx="2">
                  <c:v>100.02</c:v>
                </c:pt>
                <c:pt idx="3">
                  <c:v>103.97</c:v>
                </c:pt>
                <c:pt idx="4">
                  <c:v>108.21</c:v>
                </c:pt>
              </c:numCache>
            </c:numRef>
          </c:val>
          <c:extLst>
            <c:ext xmlns:c16="http://schemas.microsoft.com/office/drawing/2014/chart" uri="{C3380CC4-5D6E-409C-BE32-E72D297353CC}">
              <c16:uniqueId val="{00000000-86DF-4F9C-8A04-A8E4C4EE7F1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DF-4F9C-8A04-A8E4C4EE7F1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9-4770-AAD4-EDEEB1B0AA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9-4770-AAD4-EDEEB1B0AA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D3-4412-B46B-3764AB8ABA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D3-4412-B46B-3764AB8ABA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FE-4FCE-B521-2798F36DD9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FE-4FCE-B521-2798F36DD9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9C-4CC1-B448-A3B8861506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9C-4CC1-B448-A3B8861506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59-4A3F-AA1B-3347997C8A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FF59-4A3F-AA1B-3347997C8A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49.11</c:v>
                </c:pt>
                <c:pt idx="1">
                  <c:v>35.94</c:v>
                </c:pt>
                <c:pt idx="2">
                  <c:v>38.78</c:v>
                </c:pt>
                <c:pt idx="3">
                  <c:v>45.68</c:v>
                </c:pt>
                <c:pt idx="4">
                  <c:v>41.55</c:v>
                </c:pt>
              </c:numCache>
            </c:numRef>
          </c:val>
          <c:extLst>
            <c:ext xmlns:c16="http://schemas.microsoft.com/office/drawing/2014/chart" uri="{C3380CC4-5D6E-409C-BE32-E72D297353CC}">
              <c16:uniqueId val="{00000000-6F05-4455-B7D7-860CB4BAF6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6F05-4455-B7D7-860CB4BAF6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397.45</c:v>
                </c:pt>
                <c:pt idx="1">
                  <c:v>549.36</c:v>
                </c:pt>
                <c:pt idx="2">
                  <c:v>510.85</c:v>
                </c:pt>
                <c:pt idx="3">
                  <c:v>432.83</c:v>
                </c:pt>
                <c:pt idx="4">
                  <c:v>479.59</c:v>
                </c:pt>
              </c:numCache>
            </c:numRef>
          </c:val>
          <c:extLst>
            <c:ext xmlns:c16="http://schemas.microsoft.com/office/drawing/2014/chart" uri="{C3380CC4-5D6E-409C-BE32-E72D297353CC}">
              <c16:uniqueId val="{00000000-D3F2-4970-BC66-1FA2B3562E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D3F2-4970-BC66-1FA2B3562E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13"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江津市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23664</v>
      </c>
      <c r="AM8" s="50"/>
      <c r="AN8" s="50"/>
      <c r="AO8" s="50"/>
      <c r="AP8" s="50"/>
      <c r="AQ8" s="50"/>
      <c r="AR8" s="50"/>
      <c r="AS8" s="50"/>
      <c r="AT8" s="45">
        <f>データ!T6</f>
        <v>268.24</v>
      </c>
      <c r="AU8" s="45"/>
      <c r="AV8" s="45"/>
      <c r="AW8" s="45"/>
      <c r="AX8" s="45"/>
      <c r="AY8" s="45"/>
      <c r="AZ8" s="45"/>
      <c r="BA8" s="45"/>
      <c r="BB8" s="45">
        <f>データ!U6</f>
        <v>88.22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3.14</v>
      </c>
      <c r="Q10" s="45"/>
      <c r="R10" s="45"/>
      <c r="S10" s="45"/>
      <c r="T10" s="45"/>
      <c r="U10" s="45"/>
      <c r="V10" s="45"/>
      <c r="W10" s="45">
        <f>データ!Q6</f>
        <v>114.35</v>
      </c>
      <c r="X10" s="45"/>
      <c r="Y10" s="45"/>
      <c r="Z10" s="45"/>
      <c r="AA10" s="45"/>
      <c r="AB10" s="45"/>
      <c r="AC10" s="45"/>
      <c r="AD10" s="50">
        <f>データ!R6</f>
        <v>3350</v>
      </c>
      <c r="AE10" s="50"/>
      <c r="AF10" s="50"/>
      <c r="AG10" s="50"/>
      <c r="AH10" s="50"/>
      <c r="AI10" s="50"/>
      <c r="AJ10" s="50"/>
      <c r="AK10" s="2"/>
      <c r="AL10" s="50">
        <f>データ!V6</f>
        <v>736</v>
      </c>
      <c r="AM10" s="50"/>
      <c r="AN10" s="50"/>
      <c r="AO10" s="50"/>
      <c r="AP10" s="50"/>
      <c r="AQ10" s="50"/>
      <c r="AR10" s="50"/>
      <c r="AS10" s="50"/>
      <c r="AT10" s="45">
        <f>データ!W6</f>
        <v>0.31</v>
      </c>
      <c r="AU10" s="45"/>
      <c r="AV10" s="45"/>
      <c r="AW10" s="45"/>
      <c r="AX10" s="45"/>
      <c r="AY10" s="45"/>
      <c r="AZ10" s="45"/>
      <c r="BA10" s="45"/>
      <c r="BB10" s="45">
        <f>データ!X6</f>
        <v>2374.19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Een2X7wsK+U5A44AMI2tOpxxDV1PAQrifjnebWABK/WJLH33+ESfZdZdRNuueHWUehQmqSjjY7thYmkUlwtCA==" saltValue="wng0tlQGpNs4hYRO5N4n7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322075</v>
      </c>
      <c r="D6" s="33">
        <f t="shared" si="3"/>
        <v>47</v>
      </c>
      <c r="E6" s="33">
        <f t="shared" si="3"/>
        <v>17</v>
      </c>
      <c r="F6" s="33">
        <f t="shared" si="3"/>
        <v>4</v>
      </c>
      <c r="G6" s="33">
        <f t="shared" si="3"/>
        <v>0</v>
      </c>
      <c r="H6" s="33" t="str">
        <f t="shared" si="3"/>
        <v>島根県　江津市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3.14</v>
      </c>
      <c r="Q6" s="34">
        <f t="shared" si="3"/>
        <v>114.35</v>
      </c>
      <c r="R6" s="34">
        <f t="shared" si="3"/>
        <v>3350</v>
      </c>
      <c r="S6" s="34">
        <f t="shared" si="3"/>
        <v>23664</v>
      </c>
      <c r="T6" s="34">
        <f t="shared" si="3"/>
        <v>268.24</v>
      </c>
      <c r="U6" s="34">
        <f t="shared" si="3"/>
        <v>88.22</v>
      </c>
      <c r="V6" s="34">
        <f t="shared" si="3"/>
        <v>736</v>
      </c>
      <c r="W6" s="34">
        <f t="shared" si="3"/>
        <v>0.31</v>
      </c>
      <c r="X6" s="34">
        <f t="shared" si="3"/>
        <v>2374.19</v>
      </c>
      <c r="Y6" s="35">
        <f>IF(Y7="",NA(),Y7)</f>
        <v>100.01</v>
      </c>
      <c r="Z6" s="35">
        <f t="shared" ref="Z6:AH6" si="4">IF(Z7="",NA(),Z7)</f>
        <v>139.27000000000001</v>
      </c>
      <c r="AA6" s="35">
        <f t="shared" si="4"/>
        <v>100.02</v>
      </c>
      <c r="AB6" s="35">
        <f t="shared" si="4"/>
        <v>103.97</v>
      </c>
      <c r="AC6" s="35">
        <f t="shared" si="4"/>
        <v>108.21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49.11</v>
      </c>
      <c r="BR6" s="35">
        <f t="shared" ref="BR6:BZ6" si="8">IF(BR7="",NA(),BR7)</f>
        <v>35.94</v>
      </c>
      <c r="BS6" s="35">
        <f t="shared" si="8"/>
        <v>38.78</v>
      </c>
      <c r="BT6" s="35">
        <f t="shared" si="8"/>
        <v>45.68</v>
      </c>
      <c r="BU6" s="35">
        <f t="shared" si="8"/>
        <v>41.55</v>
      </c>
      <c r="BV6" s="35">
        <f t="shared" si="8"/>
        <v>50.54</v>
      </c>
      <c r="BW6" s="35">
        <f t="shared" si="8"/>
        <v>49.22</v>
      </c>
      <c r="BX6" s="35">
        <f t="shared" si="8"/>
        <v>53.7</v>
      </c>
      <c r="BY6" s="35">
        <f t="shared" si="8"/>
        <v>61.54</v>
      </c>
      <c r="BZ6" s="35">
        <f t="shared" si="8"/>
        <v>63.97</v>
      </c>
      <c r="CA6" s="34" t="str">
        <f>IF(CA7="","",IF(CA7="-","【-】","【"&amp;SUBSTITUTE(TEXT(CA7,"#,##0.00"),"-","△")&amp;"】"))</f>
        <v>【74.48】</v>
      </c>
      <c r="CB6" s="35">
        <f>IF(CB7="",NA(),CB7)</f>
        <v>397.45</v>
      </c>
      <c r="CC6" s="35">
        <f t="shared" ref="CC6:CK6" si="9">IF(CC7="",NA(),CC7)</f>
        <v>549.36</v>
      </c>
      <c r="CD6" s="35">
        <f t="shared" si="9"/>
        <v>510.85</v>
      </c>
      <c r="CE6" s="35">
        <f t="shared" si="9"/>
        <v>432.83</v>
      </c>
      <c r="CF6" s="35">
        <f t="shared" si="9"/>
        <v>479.59</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22.4</v>
      </c>
      <c r="CN6" s="35">
        <f t="shared" ref="CN6:CV6" si="10">IF(CN7="",NA(),CN7)</f>
        <v>22.27</v>
      </c>
      <c r="CO6" s="35">
        <f t="shared" si="10"/>
        <v>22.4</v>
      </c>
      <c r="CP6" s="35">
        <f t="shared" si="10"/>
        <v>21.07</v>
      </c>
      <c r="CQ6" s="35">
        <f t="shared" si="10"/>
        <v>21.07</v>
      </c>
      <c r="CR6" s="35">
        <f t="shared" si="10"/>
        <v>34.74</v>
      </c>
      <c r="CS6" s="35">
        <f t="shared" si="10"/>
        <v>36.65</v>
      </c>
      <c r="CT6" s="35">
        <f t="shared" si="10"/>
        <v>37.72</v>
      </c>
      <c r="CU6" s="35">
        <f t="shared" si="10"/>
        <v>37.08</v>
      </c>
      <c r="CV6" s="35">
        <f t="shared" si="10"/>
        <v>37.46</v>
      </c>
      <c r="CW6" s="34" t="str">
        <f>IF(CW7="","",IF(CW7="-","【-】","【"&amp;SUBSTITUTE(TEXT(CW7,"#,##0.00"),"-","△")&amp;"】"))</f>
        <v>【42.82】</v>
      </c>
      <c r="CX6" s="35">
        <f>IF(CX7="",NA(),CX7)</f>
        <v>65.41</v>
      </c>
      <c r="CY6" s="35">
        <f t="shared" ref="CY6:DG6" si="11">IF(CY7="",NA(),CY7)</f>
        <v>66.959999999999994</v>
      </c>
      <c r="CZ6" s="35">
        <f t="shared" si="11"/>
        <v>69.31</v>
      </c>
      <c r="DA6" s="35">
        <f t="shared" si="11"/>
        <v>70.430000000000007</v>
      </c>
      <c r="DB6" s="35">
        <f t="shared" si="11"/>
        <v>70.52</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322075</v>
      </c>
      <c r="D7" s="37">
        <v>47</v>
      </c>
      <c r="E7" s="37">
        <v>17</v>
      </c>
      <c r="F7" s="37">
        <v>4</v>
      </c>
      <c r="G7" s="37">
        <v>0</v>
      </c>
      <c r="H7" s="37" t="s">
        <v>97</v>
      </c>
      <c r="I7" s="37" t="s">
        <v>98</v>
      </c>
      <c r="J7" s="37" t="s">
        <v>99</v>
      </c>
      <c r="K7" s="37" t="s">
        <v>100</v>
      </c>
      <c r="L7" s="37" t="s">
        <v>101</v>
      </c>
      <c r="M7" s="37" t="s">
        <v>102</v>
      </c>
      <c r="N7" s="38" t="s">
        <v>103</v>
      </c>
      <c r="O7" s="38" t="s">
        <v>104</v>
      </c>
      <c r="P7" s="38">
        <v>3.14</v>
      </c>
      <c r="Q7" s="38">
        <v>114.35</v>
      </c>
      <c r="R7" s="38">
        <v>3350</v>
      </c>
      <c r="S7" s="38">
        <v>23664</v>
      </c>
      <c r="T7" s="38">
        <v>268.24</v>
      </c>
      <c r="U7" s="38">
        <v>88.22</v>
      </c>
      <c r="V7" s="38">
        <v>736</v>
      </c>
      <c r="W7" s="38">
        <v>0.31</v>
      </c>
      <c r="X7" s="38">
        <v>2374.19</v>
      </c>
      <c r="Y7" s="38">
        <v>100.01</v>
      </c>
      <c r="Z7" s="38">
        <v>139.27000000000001</v>
      </c>
      <c r="AA7" s="38">
        <v>100.02</v>
      </c>
      <c r="AB7" s="38">
        <v>103.97</v>
      </c>
      <c r="AC7" s="38">
        <v>108.21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1223.96</v>
      </c>
      <c r="BO7" s="38">
        <v>1269.1500000000001</v>
      </c>
      <c r="BP7" s="38">
        <v>1209.4000000000001</v>
      </c>
      <c r="BQ7" s="38">
        <v>49.11</v>
      </c>
      <c r="BR7" s="38">
        <v>35.94</v>
      </c>
      <c r="BS7" s="38">
        <v>38.78</v>
      </c>
      <c r="BT7" s="38">
        <v>45.68</v>
      </c>
      <c r="BU7" s="38">
        <v>41.55</v>
      </c>
      <c r="BV7" s="38">
        <v>50.54</v>
      </c>
      <c r="BW7" s="38">
        <v>49.22</v>
      </c>
      <c r="BX7" s="38">
        <v>53.7</v>
      </c>
      <c r="BY7" s="38">
        <v>61.54</v>
      </c>
      <c r="BZ7" s="38">
        <v>63.97</v>
      </c>
      <c r="CA7" s="38">
        <v>74.48</v>
      </c>
      <c r="CB7" s="38">
        <v>397.45</v>
      </c>
      <c r="CC7" s="38">
        <v>549.36</v>
      </c>
      <c r="CD7" s="38">
        <v>510.85</v>
      </c>
      <c r="CE7" s="38">
        <v>432.83</v>
      </c>
      <c r="CF7" s="38">
        <v>479.59</v>
      </c>
      <c r="CG7" s="38">
        <v>320.36</v>
      </c>
      <c r="CH7" s="38">
        <v>332.02</v>
      </c>
      <c r="CI7" s="38">
        <v>300.35000000000002</v>
      </c>
      <c r="CJ7" s="38">
        <v>267.86</v>
      </c>
      <c r="CK7" s="38">
        <v>256.82</v>
      </c>
      <c r="CL7" s="38">
        <v>219.46</v>
      </c>
      <c r="CM7" s="38">
        <v>22.4</v>
      </c>
      <c r="CN7" s="38">
        <v>22.27</v>
      </c>
      <c r="CO7" s="38">
        <v>22.4</v>
      </c>
      <c r="CP7" s="38">
        <v>21.07</v>
      </c>
      <c r="CQ7" s="38">
        <v>21.07</v>
      </c>
      <c r="CR7" s="38">
        <v>34.74</v>
      </c>
      <c r="CS7" s="38">
        <v>36.65</v>
      </c>
      <c r="CT7" s="38">
        <v>37.72</v>
      </c>
      <c r="CU7" s="38">
        <v>37.08</v>
      </c>
      <c r="CV7" s="38">
        <v>37.46</v>
      </c>
      <c r="CW7" s="38">
        <v>42.82</v>
      </c>
      <c r="CX7" s="38">
        <v>65.41</v>
      </c>
      <c r="CY7" s="38">
        <v>66.959999999999994</v>
      </c>
      <c r="CZ7" s="38">
        <v>69.31</v>
      </c>
      <c r="DA7" s="38">
        <v>70.430000000000007</v>
      </c>
      <c r="DB7" s="38">
        <v>70.52</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2020-02-05T00:37:07Z</cp:lastPrinted>
  <dcterms:created xsi:type="dcterms:W3CDTF">2019-12-05T05:13:48Z</dcterms:created>
  <dcterms:modified xsi:type="dcterms:W3CDTF">2020-02-05T01:34:44Z</dcterms:modified>
  <cp:category/>
</cp:coreProperties>
</file>