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65.142\09水-下水道課\管理\公営企業関連\4.経営比較分析\200116経営比較分析表（H30決算）\打ち返し\下水道\"/>
    </mc:Choice>
  </mc:AlternateContent>
  <workbookProtection workbookAlgorithmName="SHA-512" workbookHashValue="OULPaELPF8nO157HlvgnNu+FhsqJp9g2y320tCTJ7CK+znYPVAkWlYoZt5SoiMYWNPZ167+/YRt+MKUocmimUQ==" workbookSaltValue="B7rCVK/6LTc+JPw6YoeH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<sst xmlns="http://schemas.openxmlformats.org/spreadsheetml/2006/main" count="239" uniqueCount="115">
  <si>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</si>
  <si>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</si>
  <si>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</si>
  <si>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</si>
  <si>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</si>
  <si>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</si>
  <si>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</si>
  <si>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</si>
  <si>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</si>
  <si>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</si>
  <si>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</si>
  <si>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</si>
  <si>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</si>
  <si>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</si>
  <si>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</si>
  <si>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</si>
  <si>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</si>
  <si>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</si>
  <si>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</si>
  <si>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</si>
  <si>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</si>
  <si>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</si>
  <si>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</si>
  <si>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</si>
  <si>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</si>
  <si>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</si>
  <si>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</si>
  <si>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</si>
  <si>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</si>
  <si>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</si>
  <si>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</si>
  <si>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</si>
  <si>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</si>
  <si>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</si>
  <si>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</si>
  <si>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</si>
  <si>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</si>
  <si>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</si>
  <si>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</si>
  <si>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</si>
  <si>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</si>
  <si>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</si>
  <si>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</si>
  <si>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</si>
  <si>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</si>
  <si>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</si>
  <si>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</si>
  <si>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</si>
  <si>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</si>
  <si>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</si>
  <si>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</si>
  <si>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</si>
  <si>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</si>
  <si>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</si>
  <si>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</si>
  <si>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</si>
  <si>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</si>
  <si>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</si>
  <si>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</si>
  <si>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</si>
  <si>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</si>
  <si>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</si>
  <si>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</si>
  <si>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</si>
  <si>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</si>
  <si>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</si>
  <si>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</si>
  <si>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</si>
  <si>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</si>
  <si>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</si>
  <si>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</si>
  <si>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</si>
  <si>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</si>
  <si>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</si>
  <si>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</si>
  <si>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</si>
  <si>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</si>
  <si>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</si>
  <si>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</si>
  <si>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</si>
  <si>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</si>
  <si>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</si>
  <si>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</si>
  <si>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</si>
  <si>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</si>
  <si>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</si>
  <si>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</si>
  <si>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</si>
  <si>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</si>
  <si>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</si>
  <si>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</si>
  <si>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</si>
  <si>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</si>
  <si>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</si>
  <si>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</si>
  <si>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</si>
  <si>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</si>
  <si>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</si>
  <si>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</si>
  <si>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</si>
  <si>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</si>
  <si>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</si>
  <si>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</si>
  <si>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</si>
  <si>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</si>
  <si>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</si>
  <si>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</si>
  <si>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</si>
  <si>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</si>
  <si>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</si>
  <si>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</si>
  <si>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</si>
  <si>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・事業開始が平成15年度であり比較的新しい浄化槽が多いため法定耐用年数まではまだ間があるが、将来的に亘って改修計画の検討をしていく必要がある。
・浄化槽ブロワの故障が年々増加しており、修繕費が増加傾向にあるため、対応策の検討が必要である。</t>
    <rPh sb="73" eb="76">
      <t>ジョウカソウ</t>
    </rPh>
    <rPh sb="80" eb="82">
      <t>コショウ</t>
    </rPh>
    <rPh sb="83" eb="85">
      <t>ネンネン</t>
    </rPh>
    <rPh sb="85" eb="87">
      <t>ゾウカ</t>
    </rPh>
    <rPh sb="92" eb="94">
      <t>シュウゼン</t>
    </rPh>
    <rPh sb="94" eb="95">
      <t>ヒ</t>
    </rPh>
    <rPh sb="96" eb="98">
      <t>ゾウカ</t>
    </rPh>
    <rPh sb="98" eb="100">
      <t>ケイコウ</t>
    </rPh>
    <rPh sb="106" eb="108">
      <t>タイオウ</t>
    </rPh>
    <rPh sb="108" eb="109">
      <t>サク</t>
    </rPh>
    <rPh sb="110" eb="112">
      <t>ケントウ</t>
    </rPh>
    <rPh sb="113" eb="115">
      <t>ヒツヨウ</t>
    </rPh>
    <phoneticPr fontId="4"/>
  </si>
  <si>
    <t>・設置基数の増加により使用料収入は増加しているものの汚水処理費用を賄うほどにはなく、維持管理費の節減や料金体系の見直しにより経営の健全化を図っていく必要がある。</t>
    <phoneticPr fontId="4"/>
  </si>
  <si>
    <t>・収益的収支比率は上昇傾向にあり100％に近づいているが、これは一般会計からの繰入金の増加によるものであり、経費回収率の低さから見て分かるように使用料収入で汚水処理費用が賄えていない状況にある。
・予算に占める企業債償還の割合が大きく、自主財源のみでは経営が成り立たず一般会計からの繰入金に頼らざるをえない状況にある。
・事業継続中であり毎年度浄化槽を新規設置しているため、企業債残高は今後も増加していくことが考えられる。このため、経費回収率も全国平均を若干下回っている。
・施設利用率が全国平均を下回っているのは、浄化槽区域において少子高齢化が急速に進展しているためである。</t>
    <rPh sb="9" eb="11">
      <t>ジョウショウ</t>
    </rPh>
    <rPh sb="11" eb="13">
      <t>ケイコウ</t>
    </rPh>
    <rPh sb="216" eb="221">
      <t>ケイヒカイシュウリツ</t>
    </rPh>
    <rPh sb="222" eb="224">
      <t>ゼンコク</t>
    </rPh>
    <rPh sb="224" eb="226">
      <t>ヘイキン</t>
    </rPh>
    <rPh sb="227" eb="229">
      <t>ジャッカン</t>
    </rPh>
    <rPh sb="238" eb="243">
      <t>シセツリヨウリツ</t>
    </rPh>
    <rPh sb="244" eb="248">
      <t>ゼンコクヘイキン</t>
    </rPh>
    <rPh sb="249" eb="251">
      <t>シタマワ</t>
    </rPh>
    <rPh sb="258" eb="261">
      <t>ジョウカソウ</t>
    </rPh>
    <rPh sb="261" eb="263">
      <t>クイキ</t>
    </rPh>
    <rPh sb="267" eb="269">
      <t>ショウシ</t>
    </rPh>
    <rPh sb="269" eb="272">
      <t>コウレイカ</t>
    </rPh>
    <rPh sb="273" eb="275">
      <t>キュウソク</t>
    </rPh>
    <rPh sb="276" eb="278">
      <t>シンテン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</si>
</sst>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BA-4A8D-8519-DBA76285F6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BA-4A8D-8519-DBA76285F6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46.96</c:v>
                </c:pt>
                <c:pt idx="1">
                  <c:v>47.37</c:v>
                </c:pt>
                <c:pt idx="2">
                  <c:v>46.9</c:v>
                </c:pt>
                <c:pt idx="3">
                  <c:v>46.04</c:v>
                </c:pt>
                <c:pt idx="4">
                  <c:v>46.02</c:v>
                </c:pt>
              </c:numCache>
            </c:numRef>
          </c:val>
          <c:extLst>
            <c:ext xmlns:c16="http://schemas.microsoft.com/office/drawing/2014/chart" uri="{C3380CC4-5D6E-409C-BE32-E72D297353CC}">
              <c16:uniqueId val="{00000000-7287-48EE-8E60-34869870B2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7287-48EE-8E60-34869870B2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779-4391-98D5-5C9898542E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E779-4391-98D5-5C9898542E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80.459999999999994</c:v>
                </c:pt>
                <c:pt idx="1">
                  <c:v>79.75</c:v>
                </c:pt>
                <c:pt idx="2">
                  <c:v>91.81</c:v>
                </c:pt>
                <c:pt idx="3">
                  <c:v>94.11</c:v>
                </c:pt>
                <c:pt idx="4">
                  <c:v>95.44</c:v>
                </c:pt>
              </c:numCache>
            </c:numRef>
          </c:val>
          <c:extLst>
            <c:ext xmlns:c16="http://schemas.microsoft.com/office/drawing/2014/chart" uri="{C3380CC4-5D6E-409C-BE32-E72D297353CC}">
              <c16:uniqueId val="{00000000-C533-4C7D-B2E0-03DA0766A5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33-4C7D-B2E0-03DA0766A5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8-41D4-8D5C-D187914375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8-41D4-8D5C-D187914375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22-4D05-B2BE-481F5D6704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22-4D05-B2BE-481F5D6704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A0-42F3-BB00-BBBC1EF9FE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A0-42F3-BB00-BBBC1EF9FE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E-4BAD-97E8-BFAB9FD6D2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E-4BAD-97E8-BFAB9FD6D2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905.78</c:v>
                </c:pt>
                <c:pt idx="1">
                  <c:v>853.88</c:v>
                </c:pt>
                <c:pt idx="2">
                  <c:v>876.14</c:v>
                </c:pt>
                <c:pt idx="3">
                  <c:v>749.44</c:v>
                </c:pt>
                <c:pt idx="4">
                  <c:v>679.85</c:v>
                </c:pt>
              </c:numCache>
            </c:numRef>
          </c:val>
          <c:extLst>
            <c:ext xmlns:c16="http://schemas.microsoft.com/office/drawing/2014/chart" uri="{C3380CC4-5D6E-409C-BE32-E72D297353CC}">
              <c16:uniqueId val="{00000000-3D4B-4405-A4D7-9CE3A96EC5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3D4B-4405-A4D7-9CE3A96EC5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49.64</c:v>
                </c:pt>
                <c:pt idx="1">
                  <c:v>49.17</c:v>
                </c:pt>
                <c:pt idx="2">
                  <c:v>60.32</c:v>
                </c:pt>
                <c:pt idx="3">
                  <c:v>58.9</c:v>
                </c:pt>
                <c:pt idx="4">
                  <c:v>57.92</c:v>
                </c:pt>
              </c:numCache>
            </c:numRef>
          </c:val>
          <c:extLst>
            <c:ext xmlns:c16="http://schemas.microsoft.com/office/drawing/2014/chart" uri="{C3380CC4-5D6E-409C-BE32-E72D297353CC}">
              <c16:uniqueId val="{00000000-F977-4E4C-8FCC-1EF326E083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F977-4E4C-8FCC-1EF326E083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368.71</c:v>
                </c:pt>
                <c:pt idx="1">
                  <c:v>377.43</c:v>
                </c:pt>
                <c:pt idx="2">
                  <c:v>305.91000000000003</c:v>
                </c:pt>
                <c:pt idx="3">
                  <c:v>315.31</c:v>
                </c:pt>
                <c:pt idx="4">
                  <c:v>320.81</c:v>
                </c:pt>
              </c:numCache>
            </c:numRef>
          </c:val>
          <c:extLst>
            <c:ext xmlns:c16="http://schemas.microsoft.com/office/drawing/2014/chart" uri="{C3380CC4-5D6E-409C-BE32-E72D297353CC}">
              <c16:uniqueId val="{00000000-3B57-4C9C-A141-97F4C19926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3B57-4C9C-A141-97F4C19926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安来市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38962</v>
      </c>
      <c r="AM8" s="68"/>
      <c r="AN8" s="68"/>
      <c r="AO8" s="68"/>
      <c r="AP8" s="68"/>
      <c r="AQ8" s="68"/>
      <c r="AR8" s="68"/>
      <c r="AS8" s="68"/>
      <c r="AT8" s="67">
        <f>データ!T6</f>
        <v>420.93</v>
      </c>
      <c r="AU8" s="67"/>
      <c r="AV8" s="67"/>
      <c r="AW8" s="67"/>
      <c r="AX8" s="67"/>
      <c r="AY8" s="67"/>
      <c r="AZ8" s="67"/>
      <c r="BA8" s="67"/>
      <c r="BB8" s="67">
        <f>データ!U6</f>
        <v>92.56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7.61</v>
      </c>
      <c r="Q10" s="67"/>
      <c r="R10" s="67"/>
      <c r="S10" s="67"/>
      <c r="T10" s="67"/>
      <c r="U10" s="67"/>
      <c r="V10" s="67"/>
      <c r="W10" s="67">
        <f>データ!Q6</f>
        <v>100</v>
      </c>
      <c r="X10" s="67"/>
      <c r="Y10" s="67"/>
      <c r="Z10" s="67"/>
      <c r="AA10" s="67"/>
      <c r="AB10" s="67"/>
      <c r="AC10" s="67"/>
      <c r="AD10" s="68">
        <f>データ!R6</f>
        <v>3439</v>
      </c>
      <c r="AE10" s="68"/>
      <c r="AF10" s="68"/>
      <c r="AG10" s="68"/>
      <c r="AH10" s="68"/>
      <c r="AI10" s="68"/>
      <c r="AJ10" s="68"/>
      <c r="AK10" s="2"/>
      <c r="AL10" s="68">
        <f>データ!V6</f>
        <v>2947</v>
      </c>
      <c r="AM10" s="68"/>
      <c r="AN10" s="68"/>
      <c r="AO10" s="68"/>
      <c r="AP10" s="68"/>
      <c r="AQ10" s="68"/>
      <c r="AR10" s="68"/>
      <c r="AS10" s="68"/>
      <c r="AT10" s="67">
        <f>データ!W6</f>
        <v>0.25</v>
      </c>
      <c r="AU10" s="67"/>
      <c r="AV10" s="67"/>
      <c r="AW10" s="67"/>
      <c r="AX10" s="67"/>
      <c r="AY10" s="67"/>
      <c r="AZ10" s="67"/>
      <c r="BA10" s="67"/>
      <c r="BB10" s="67">
        <f>データ!X6</f>
        <v>11788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e6NprcSyQqVtIXPRCaj/bq0FiLyDKgOjrztaZOwEdNG7xFminuAJ/cThTPmX/S3S05/ybZgDPKuMN9EiALjJYQ==" saltValue="DT/IUrp+2StBihLXEsic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322067</v>
      </c>
      <c r="D6" s="33">
        <f t="shared" si="3"/>
        <v>47</v>
      </c>
      <c r="E6" s="33">
        <f t="shared" si="3"/>
        <v>18</v>
      </c>
      <c r="F6" s="33">
        <f t="shared" si="3"/>
        <v>0</v>
      </c>
      <c r="G6" s="33">
        <f t="shared" si="3"/>
        <v>0</v>
      </c>
      <c r="H6" s="33" t="str">
        <f t="shared" si="3"/>
        <v>島根県　安来市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7.61</v>
      </c>
      <c r="Q6" s="34">
        <f t="shared" si="3"/>
        <v>100</v>
      </c>
      <c r="R6" s="34">
        <f t="shared" si="3"/>
        <v>3439</v>
      </c>
      <c r="S6" s="34">
        <f t="shared" si="3"/>
        <v>38962</v>
      </c>
      <c r="T6" s="34">
        <f t="shared" si="3"/>
        <v>420.93</v>
      </c>
      <c r="U6" s="34">
        <f t="shared" si="3"/>
        <v>92.56</v>
      </c>
      <c r="V6" s="34">
        <f t="shared" si="3"/>
        <v>2947</v>
      </c>
      <c r="W6" s="34">
        <f t="shared" si="3"/>
        <v>0.25</v>
      </c>
      <c r="X6" s="34">
        <f t="shared" si="3"/>
        <v>11788</v>
      </c>
      <c r="Y6" s="35">
        <f>IF(Y7="",NA(),Y7)</f>
        <v>80.459999999999994</v>
      </c>
      <c r="Z6" s="35">
        <f t="shared" ref="Z6:AH6" si="4">IF(Z7="",NA(),Z7)</f>
        <v>79.75</v>
      </c>
      <c r="AA6" s="35">
        <f t="shared" si="4"/>
        <v>91.81</v>
      </c>
      <c r="AB6" s="35">
        <f t="shared" si="4"/>
        <v>94.11</v>
      </c>
      <c r="AC6" s="35">
        <f t="shared" si="4"/>
        <v>95.44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905.78</v>
      </c>
      <c r="BG6" s="35">
        <f t="shared" ref="BG6:BO6" si="7">IF(BG7="",NA(),BG7)</f>
        <v>853.88</v>
      </c>
      <c r="BH6" s="35">
        <f t="shared" si="7"/>
        <v>876.14</v>
      </c>
      <c r="BI6" s="35">
        <f t="shared" si="7"/>
        <v>749.44</v>
      </c>
      <c r="BJ6" s="35">
        <f t="shared" si="7"/>
        <v>679.85</v>
      </c>
      <c r="BK6" s="35">
        <f t="shared" si="7"/>
        <v>416.91</v>
      </c>
      <c r="BL6" s="35">
        <f t="shared" si="7"/>
        <v>392.19</v>
      </c>
      <c r="BM6" s="35">
        <f t="shared" si="7"/>
        <v>413.5</v>
      </c>
      <c r="BN6" s="35">
        <f t="shared" si="7"/>
        <v>407.42</v>
      </c>
      <c r="BO6" s="35">
        <f t="shared" si="7"/>
        <v>296.89</v>
      </c>
      <c r="BP6" s="34" t="str">
        <f>IF(BP7="","",IF(BP7="-","【-】","【"&amp;SUBSTITUTE(TEXT(BP7,"#,##0.00"),"-","△")&amp;"】"))</f>
        <v>【325.02】</v>
      </c>
      <c r="BQ6" s="35">
        <f>IF(BQ7="",NA(),BQ7)</f>
        <v>49.64</v>
      </c>
      <c r="BR6" s="35">
        <f t="shared" ref="BR6:BZ6" si="8">IF(BR7="",NA(),BR7)</f>
        <v>49.17</v>
      </c>
      <c r="BS6" s="35">
        <f t="shared" si="8"/>
        <v>60.32</v>
      </c>
      <c r="BT6" s="35">
        <f t="shared" si="8"/>
        <v>58.9</v>
      </c>
      <c r="BU6" s="35">
        <f t="shared" si="8"/>
        <v>57.92</v>
      </c>
      <c r="BV6" s="35">
        <f t="shared" si="8"/>
        <v>57.93</v>
      </c>
      <c r="BW6" s="35">
        <f t="shared" si="8"/>
        <v>57.03</v>
      </c>
      <c r="BX6" s="35">
        <f t="shared" si="8"/>
        <v>55.84</v>
      </c>
      <c r="BY6" s="35">
        <f t="shared" si="8"/>
        <v>57.08</v>
      </c>
      <c r="BZ6" s="35">
        <f t="shared" si="8"/>
        <v>63.06</v>
      </c>
      <c r="CA6" s="34" t="str">
        <f>IF(CA7="","",IF(CA7="-","【-】","【"&amp;SUBSTITUTE(TEXT(CA7,"#,##0.00"),"-","△")&amp;"】"))</f>
        <v>【60.61】</v>
      </c>
      <c r="CB6" s="35">
        <f>IF(CB7="",NA(),CB7)</f>
        <v>368.71</v>
      </c>
      <c r="CC6" s="35">
        <f t="shared" ref="CC6:CK6" si="9">IF(CC7="",NA(),CC7)</f>
        <v>377.43</v>
      </c>
      <c r="CD6" s="35">
        <f t="shared" si="9"/>
        <v>305.91000000000003</v>
      </c>
      <c r="CE6" s="35">
        <f t="shared" si="9"/>
        <v>315.31</v>
      </c>
      <c r="CF6" s="35">
        <f t="shared" si="9"/>
        <v>320.81</v>
      </c>
      <c r="CG6" s="35">
        <f t="shared" si="9"/>
        <v>276.93</v>
      </c>
      <c r="CH6" s="35">
        <f t="shared" si="9"/>
        <v>283.73</v>
      </c>
      <c r="CI6" s="35">
        <f t="shared" si="9"/>
        <v>287.57</v>
      </c>
      <c r="CJ6" s="35">
        <f t="shared" si="9"/>
        <v>286.86</v>
      </c>
      <c r="CK6" s="35">
        <f t="shared" si="9"/>
        <v>264.77</v>
      </c>
      <c r="CL6" s="34" t="str">
        <f>IF(CL7="","",IF(CL7="-","【-】","【"&amp;SUBSTITUTE(TEXT(CL7,"#,##0.00"),"-","△")&amp;"】"))</f>
        <v>【270.94】</v>
      </c>
      <c r="CM6" s="35">
        <f>IF(CM7="",NA(),CM7)</f>
        <v>46.96</v>
      </c>
      <c r="CN6" s="35">
        <f t="shared" ref="CN6:CV6" si="10">IF(CN7="",NA(),CN7)</f>
        <v>47.37</v>
      </c>
      <c r="CO6" s="35">
        <f t="shared" si="10"/>
        <v>46.9</v>
      </c>
      <c r="CP6" s="35">
        <f t="shared" si="10"/>
        <v>46.04</v>
      </c>
      <c r="CQ6" s="35">
        <f t="shared" si="10"/>
        <v>46.02</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322067</v>
      </c>
      <c r="D7" s="37">
        <v>47</v>
      </c>
      <c r="E7" s="37">
        <v>18</v>
      </c>
      <c r="F7" s="37">
        <v>0</v>
      </c>
      <c r="G7" s="37">
        <v>0</v>
      </c>
      <c r="H7" s="37" t="s">
        <v>99</v>
      </c>
      <c r="I7" s="37" t="s">
        <v>100</v>
      </c>
      <c r="J7" s="37" t="s">
        <v>101</v>
      </c>
      <c r="K7" s="37" t="s">
        <v>102</v>
      </c>
      <c r="L7" s="37" t="s">
        <v>103</v>
      </c>
      <c r="M7" s="37" t="s">
        <v>104</v>
      </c>
      <c r="N7" s="38" t="s">
        <v>105</v>
      </c>
      <c r="O7" s="38" t="s">
        <v>106</v>
      </c>
      <c r="P7" s="38">
        <v>7.61</v>
      </c>
      <c r="Q7" s="38">
        <v>100</v>
      </c>
      <c r="R7" s="38">
        <v>3439</v>
      </c>
      <c r="S7" s="38">
        <v>38962</v>
      </c>
      <c r="T7" s="38">
        <v>420.93</v>
      </c>
      <c r="U7" s="38">
        <v>92.56</v>
      </c>
      <c r="V7" s="38">
        <v>2947</v>
      </c>
      <c r="W7" s="38">
        <v>0.25</v>
      </c>
      <c r="X7" s="38">
        <v>11788</v>
      </c>
      <c r="Y7" s="38">
        <v>80.459999999999994</v>
      </c>
      <c r="Z7" s="38">
        <v>79.75</v>
      </c>
      <c r="AA7" s="38">
        <v>91.81</v>
      </c>
      <c r="AB7" s="38">
        <v>94.11</v>
      </c>
      <c r="AC7" s="38">
        <v>95.44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905.78</v>
      </c>
      <c r="BG7" s="38">
        <v>853.88</v>
      </c>
      <c r="BH7" s="38">
        <v>876.14</v>
      </c>
      <c r="BI7" s="38">
        <v>749.44</v>
      </c>
      <c r="BJ7" s="38">
        <v>679.85</v>
      </c>
      <c r="BK7" s="38">
        <v>416.91</v>
      </c>
      <c r="BL7" s="38">
        <v>392.19</v>
      </c>
      <c r="BM7" s="38">
        <v>413.5</v>
      </c>
      <c r="BN7" s="38">
        <v>407.42</v>
      </c>
      <c r="BO7" s="38">
        <v>296.89</v>
      </c>
      <c r="BP7" s="38">
        <v>325.02</v>
      </c>
      <c r="BQ7" s="38">
        <v>49.64</v>
      </c>
      <c r="BR7" s="38">
        <v>49.17</v>
      </c>
      <c r="BS7" s="38">
        <v>60.32</v>
      </c>
      <c r="BT7" s="38">
        <v>58.9</v>
      </c>
      <c r="BU7" s="38">
        <v>57.92</v>
      </c>
      <c r="BV7" s="38">
        <v>57.93</v>
      </c>
      <c r="BW7" s="38">
        <v>57.03</v>
      </c>
      <c r="BX7" s="38">
        <v>55.84</v>
      </c>
      <c r="BY7" s="38">
        <v>57.08</v>
      </c>
      <c r="BZ7" s="38">
        <v>63.06</v>
      </c>
      <c r="CA7" s="38">
        <v>60.61</v>
      </c>
      <c r="CB7" s="38">
        <v>368.71</v>
      </c>
      <c r="CC7" s="38">
        <v>377.43</v>
      </c>
      <c r="CD7" s="38">
        <v>305.91000000000003</v>
      </c>
      <c r="CE7" s="38">
        <v>315.31</v>
      </c>
      <c r="CF7" s="38">
        <v>320.81</v>
      </c>
      <c r="CG7" s="38">
        <v>276.93</v>
      </c>
      <c r="CH7" s="38">
        <v>283.73</v>
      </c>
      <c r="CI7" s="38">
        <v>287.57</v>
      </c>
      <c r="CJ7" s="38">
        <v>286.86</v>
      </c>
      <c r="CK7" s="38">
        <v>264.77</v>
      </c>
      <c r="CL7" s="38">
        <v>270.94</v>
      </c>
      <c r="CM7" s="38">
        <v>46.96</v>
      </c>
      <c r="CN7" s="38">
        <v>47.37</v>
      </c>
      <c r="CO7" s="38">
        <v>46.9</v>
      </c>
      <c r="CP7" s="38">
        <v>46.04</v>
      </c>
      <c r="CQ7" s="38">
        <v>46.02</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yasugi</cp:lastModifiedBy>
  <dcterms:created xsi:type="dcterms:W3CDTF">2019-12-05T05:29:45Z</dcterms:created>
  <dcterms:modified xsi:type="dcterms:W3CDTF">2020-02-20T06:48:55Z</dcterms:modified>
  <cp:category/>
</cp:coreProperties>
</file>