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65.142\09水-下水道課\管理\公営企業関連\4.経営比較分析\200116経営比較分析表（H30決算）\打ち返し\下水道\"/>
    </mc:Choice>
  </mc:AlternateContent>
  <workbookProtection workbookAlgorithmName="SHA-512" workbookHashValue="3hThgtRTG1r2SYOxUbHQAhB3XsG7jPYInKtxRlXavcqgmwZf+vMBVx8sk80cw9sF/M1lu8uCqry3o7wgVXtB5A==" workbookSaltValue="PEsiXxVtC1sbPIC5c5O7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<sst xmlns="http://schemas.openxmlformats.org/spreadsheetml/2006/main" count="228" uniqueCount="113">
  <si>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</si>
  <si>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</si>
  <si>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</si>
  <si>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</si>
  <si>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</si>
  <si>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</si>
  <si>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</si>
  <si>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</si>
  <si>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</si>
  <si>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</si>
  <si>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</si>
  <si>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</si>
  <si>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</si>
  <si>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</si>
  <si>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</si>
  <si>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</si>
  <si>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</si>
  <si>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</si>
  <si>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</si>
  <si>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</si>
  <si>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</si>
  <si>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</si>
  <si>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</si>
  <si>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</si>
  <si>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</si>
  <si>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</si>
  <si>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</si>
  <si>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</si>
  <si>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</si>
  <si>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</si>
  <si>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</si>
  <si>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</si>
  <si>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</si>
  <si>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</si>
  <si>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</si>
  <si>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</si>
  <si>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</si>
  <si>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</si>
  <si>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</si>
  <si>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</si>
  <si>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</si>
  <si>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</si>
  <si>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</si>
  <si>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</si>
  <si>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</si>
  <si>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</si>
  <si>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</si>
  <si>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</si>
  <si>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</si>
  <si>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</si>
  <si>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</si>
  <si>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</si>
  <si>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</si>
  <si>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</si>
  <si>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</si>
  <si>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</si>
  <si>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</si>
  <si>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</si>
  <si>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</si>
  <si>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</si>
  <si>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</si>
  <si>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</si>
  <si>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</si>
  <si>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</si>
  <si>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</si>
  <si>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</si>
  <si>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</si>
  <si>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</si>
  <si>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</si>
  <si>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</si>
  <si>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</si>
  <si>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</si>
  <si>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</si>
  <si>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</si>
  <si>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</si>
  <si>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</si>
  <si>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</si>
  <si>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</si>
  <si>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</si>
  <si>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</si>
  <si>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</si>
  <si>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</si>
  <si>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</si>
  <si>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</si>
  <si>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</si>
  <si>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</si>
  <si>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</si>
  <si>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</si>
  <si>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</si>
  <si>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</si>
  <si>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</si>
  <si>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</si>
  <si>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</si>
  <si>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</si>
  <si>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</si>
  <si>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</si>
  <si>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</si>
  <si>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</si>
  <si>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</si>
  <si>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</si>
  <si>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</si>
  <si>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</si>
  <si>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</si>
  <si>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</si>
  <si>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</si>
  <si>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</si>
  <si>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</si>
  <si>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</si>
  <si>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</si>
  <si>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</si>
  <si>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・事業規模が小さく効率的な運営が困難なため、他事業への転換等抜本的な改革も検討する必要がある。
・将来的に有収水量の大幅な増加は見込めないため、維持管理費の節減や料金体系の見直しにより経営の健全化を図っていく必要がある。</t>
    <rPh sb="49" eb="52">
      <t>ショウライテキ</t>
    </rPh>
    <rPh sb="53" eb="55">
      <t>ユウシュウ</t>
    </rPh>
    <rPh sb="55" eb="57">
      <t>スイリョウ</t>
    </rPh>
    <rPh sb="58" eb="60">
      <t>オオハバ</t>
    </rPh>
    <rPh sb="61" eb="63">
      <t>ゾウカ</t>
    </rPh>
    <rPh sb="64" eb="66">
      <t>ミコ</t>
    </rPh>
    <rPh sb="72" eb="74">
      <t>イジ</t>
    </rPh>
    <rPh sb="74" eb="77">
      <t>カンリヒ</t>
    </rPh>
    <rPh sb="78" eb="80">
      <t>セツゲン</t>
    </rPh>
    <phoneticPr fontId="4"/>
  </si>
  <si>
    <t>・今現在は管渠の破損等の状況には至っていない。
・供用開始から14～15年と比較的新しいため、現状では老朽化による影響は発生していないが、今後は長寿命化に向けた取組を検討していく必要がある。</t>
    <rPh sb="1" eb="4">
      <t>イマゲンザイ</t>
    </rPh>
    <rPh sb="5" eb="7">
      <t>カンキョ</t>
    </rPh>
    <rPh sb="8" eb="10">
      <t>ハソン</t>
    </rPh>
    <rPh sb="10" eb="11">
      <t>トウ</t>
    </rPh>
    <rPh sb="12" eb="14">
      <t>ジョウキョウ</t>
    </rPh>
    <rPh sb="16" eb="17">
      <t>イタ</t>
    </rPh>
    <rPh sb="25" eb="29">
      <t>キョウヨウカイシ</t>
    </rPh>
    <rPh sb="36" eb="37">
      <t>ネン</t>
    </rPh>
    <rPh sb="38" eb="41">
      <t>ヒカクテキ</t>
    </rPh>
    <rPh sb="41" eb="42">
      <t>アタラ</t>
    </rPh>
    <rPh sb="47" eb="49">
      <t>ゲンジョウ</t>
    </rPh>
    <rPh sb="51" eb="54">
      <t>ロウキュウカ</t>
    </rPh>
    <rPh sb="57" eb="59">
      <t>エイキョウ</t>
    </rPh>
    <rPh sb="60" eb="62">
      <t>ハッセイ</t>
    </rPh>
    <rPh sb="69" eb="71">
      <t>コンゴ</t>
    </rPh>
    <rPh sb="72" eb="76">
      <t>チョウジュミョウカ</t>
    </rPh>
    <rPh sb="77" eb="78">
      <t>ム</t>
    </rPh>
    <rPh sb="80" eb="82">
      <t>トリクミ</t>
    </rPh>
    <rPh sb="83" eb="85">
      <t>ケントウ</t>
    </rPh>
    <rPh sb="89" eb="91">
      <t>ヒツヨウ</t>
    </rPh>
    <phoneticPr fontId="4"/>
  </si>
  <si>
    <t>・収益的収支比率について、H29は一般会計繰入金の増加により改善したが、H30は一般会計繰入金の減額によりH29と比較して若干悪化した。いずれにしても、経費回収率の低さから見て分かるように、使用料収入で汚水処理費用が賄えていない状況にある。
・経費回収率が全国平均を近年下回っているのは、未接続世帯が残っているためである。
・予算に占める企業債償還の割合が大きく、自主財源のみでは経営が成り立たず一般会計からの繰入金に頼らざるをえない状況にある。
・水洗化率は上昇傾向にあるものの、節水意識の向上ならびに人口の減少による影響から使用料収入は減少傾向にある。
・事業完了しており、企業債残高は減少傾向にある。
・施設利用率が全国平均を下回っているのは、未接続世帯が残っているためである。</t>
    <rPh sb="30" eb="32">
      <t>カイゼン</t>
    </rPh>
    <rPh sb="48" eb="50">
      <t>ゲンガク</t>
    </rPh>
    <rPh sb="57" eb="59">
      <t>ヒカク</t>
    </rPh>
    <rPh sb="61" eb="63">
      <t>ジャッカン</t>
    </rPh>
    <rPh sb="63" eb="65">
      <t>アッカ</t>
    </rPh>
    <rPh sb="133" eb="135">
      <t>キンネン</t>
    </rPh>
    <rPh sb="144" eb="147">
      <t>ミセツゾク</t>
    </rPh>
    <rPh sb="147" eb="149">
      <t>セタイ</t>
    </rPh>
    <rPh sb="150" eb="151">
      <t>ノコ</t>
    </rPh>
    <rPh sb="230" eb="232">
      <t>ジョウショウ</t>
    </rPh>
    <rPh sb="232" eb="234">
      <t>ケイコウ</t>
    </rPh>
    <rPh sb="289" eb="291">
      <t>キギョウ</t>
    </rPh>
    <rPh sb="291" eb="292">
      <t>サイ</t>
    </rPh>
    <rPh sb="292" eb="294">
      <t>ザンダカ</t>
    </rPh>
    <rPh sb="295" eb="297">
      <t>ゲンショウ</t>
    </rPh>
    <rPh sb="297" eb="299">
      <t>ケイコウ</t>
    </rPh>
    <rPh sb="305" eb="307">
      <t>シセツ</t>
    </rPh>
    <rPh sb="307" eb="309">
      <t>リヨウ</t>
    </rPh>
    <rPh sb="309" eb="310">
      <t>リツ</t>
    </rPh>
    <rPh sb="311" eb="315">
      <t>ゼンコクヘイキン</t>
    </rPh>
    <rPh sb="316" eb="318">
      <t>シタマワ</t>
    </rPh>
    <rPh sb="325" eb="328">
      <t>ミセツゾク</t>
    </rPh>
    <rPh sb="328" eb="330">
      <t>セタイ</t>
    </rPh>
    <rPh sb="331" eb="332">
      <t>ノコ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</si>
</sst>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46-4D86-BF16-2DBA502386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D46-4D86-BF16-2DBA502386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33.54</c:v>
                </c:pt>
                <c:pt idx="1">
                  <c:v>32.93</c:v>
                </c:pt>
                <c:pt idx="2">
                  <c:v>41.55</c:v>
                </c:pt>
                <c:pt idx="3">
                  <c:v>83.7</c:v>
                </c:pt>
                <c:pt idx="4">
                  <c:v>76.98</c:v>
                </c:pt>
              </c:numCache>
            </c:numRef>
          </c:val>
          <c:extLst>
            <c:ext xmlns:c16="http://schemas.microsoft.com/office/drawing/2014/chart" uri="{C3380CC4-5D6E-409C-BE32-E72D297353CC}">
              <c16:uniqueId val="{00000000-E081-42CF-8694-B9C5B8F411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81-42CF-8694-B9C5B8F411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C0-4E62-96C0-53A7D2CCCF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C0-4E62-96C0-53A7D2CCCF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3C-4020-BE95-74B3DA8F69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C-4020-BE95-74B3DA8F69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A-4A7B-BBCD-408164936E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A-4A7B-BBCD-408164936E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EE-4882-A759-A5F5746DC8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EE-4882-A759-A5F5746DC8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3789.88</c:v>
                </c:pt>
                <c:pt idx="1">
                  <c:v>3552.22</c:v>
                </c:pt>
                <c:pt idx="2">
                  <c:v>3931.89</c:v>
                </c:pt>
                <c:pt idx="3">
                  <c:v>2840.94</c:v>
                </c:pt>
                <c:pt idx="4">
                  <c:v>2755.49</c:v>
                </c:pt>
              </c:numCache>
            </c:numRef>
          </c:val>
          <c:extLst>
            <c:ext xmlns:c16="http://schemas.microsoft.com/office/drawing/2014/chart" uri="{C3380CC4-5D6E-409C-BE32-E72D297353CC}">
              <c16:uniqueId val="{00000000-BC72-4EB7-BEFA-846ED2F238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2834.34</c:v>
                </c:pt>
              </c:numCache>
            </c:numRef>
          </c:val>
          <c:smooth val="0"/>
          <c:extLst>
            <c:ext xmlns:c16="http://schemas.microsoft.com/office/drawing/2014/chart" uri="{C3380CC4-5D6E-409C-BE32-E72D297353CC}">
              <c16:uniqueId val="{00000001-BC72-4EB7-BEFA-846ED2F238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29.11</c:v>
                </c:pt>
                <c:pt idx="1">
                  <c:v>26.5</c:v>
                </c:pt>
                <c:pt idx="2">
                  <c:v>35.43</c:v>
                </c:pt>
                <c:pt idx="3">
                  <c:v>35.450000000000003</c:v>
                </c:pt>
                <c:pt idx="4">
                  <c:v>31.93</c:v>
                </c:pt>
              </c:numCache>
            </c:numRef>
          </c:val>
          <c:extLst>
            <c:ext xmlns:c16="http://schemas.microsoft.com/office/drawing/2014/chart" uri="{C3380CC4-5D6E-409C-BE32-E72D297353CC}">
              <c16:uniqueId val="{00000000-06EC-4B0C-AB1B-0B3F0A00DA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37.979999999999997</c:v>
                </c:pt>
              </c:numCache>
            </c:numRef>
          </c:val>
          <c:smooth val="0"/>
          <c:extLst>
            <c:ext xmlns:c16="http://schemas.microsoft.com/office/drawing/2014/chart" uri="{C3380CC4-5D6E-409C-BE32-E72D297353CC}">
              <c16:uniqueId val="{00000001-06EC-4B0C-AB1B-0B3F0A00DA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678.94</c:v>
                </c:pt>
                <c:pt idx="1">
                  <c:v>756.29</c:v>
                </c:pt>
                <c:pt idx="2">
                  <c:v>544.02</c:v>
                </c:pt>
                <c:pt idx="3">
                  <c:v>549.76</c:v>
                </c:pt>
                <c:pt idx="4">
                  <c:v>606.91</c:v>
                </c:pt>
              </c:numCache>
            </c:numRef>
          </c:val>
          <c:extLst>
            <c:ext xmlns:c16="http://schemas.microsoft.com/office/drawing/2014/chart" uri="{C3380CC4-5D6E-409C-BE32-E72D297353CC}">
              <c16:uniqueId val="{00000000-C869-4A4B-A9C6-38ADBC63C8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484.48</c:v>
                </c:pt>
              </c:numCache>
            </c:numRef>
          </c:val>
          <c:smooth val="0"/>
          <c:extLst>
            <c:ext xmlns:c16="http://schemas.microsoft.com/office/drawing/2014/chart" uri="{C3380CC4-5D6E-409C-BE32-E72D297353CC}">
              <c16:uniqueId val="{00000001-C869-4A4B-A9C6-38ADBC63C8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34.21</c:v>
                </c:pt>
                <c:pt idx="1">
                  <c:v>34.21</c:v>
                </c:pt>
                <c:pt idx="2">
                  <c:v>31.58</c:v>
                </c:pt>
                <c:pt idx="3">
                  <c:v>31.58</c:v>
                </c:pt>
                <c:pt idx="4">
                  <c:v>28.95</c:v>
                </c:pt>
              </c:numCache>
            </c:numRef>
          </c:val>
          <c:extLst>
            <c:ext xmlns:c16="http://schemas.microsoft.com/office/drawing/2014/chart" uri="{C3380CC4-5D6E-409C-BE32-E72D297353CC}">
              <c16:uniqueId val="{00000000-C763-4BB0-9387-0C19C1662A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39.76</c:v>
                </c:pt>
              </c:numCache>
            </c:numRef>
          </c:val>
          <c:smooth val="0"/>
          <c:extLst>
            <c:ext xmlns:c16="http://schemas.microsoft.com/office/drawing/2014/chart" uri="{C3380CC4-5D6E-409C-BE32-E72D297353CC}">
              <c16:uniqueId val="{00000001-C763-4BB0-9387-0C19C1662A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86.75</c:v>
                </c:pt>
                <c:pt idx="1">
                  <c:v>86.42</c:v>
                </c:pt>
                <c:pt idx="2">
                  <c:v>88.31</c:v>
                </c:pt>
                <c:pt idx="3">
                  <c:v>89.04</c:v>
                </c:pt>
                <c:pt idx="4">
                  <c:v>90.14</c:v>
                </c:pt>
              </c:numCache>
            </c:numRef>
          </c:val>
          <c:extLst>
            <c:ext xmlns:c16="http://schemas.microsoft.com/office/drawing/2014/chart" uri="{C3380CC4-5D6E-409C-BE32-E72D297353CC}">
              <c16:uniqueId val="{00000000-A785-447D-8940-15308342E4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83.43</c:v>
                </c:pt>
              </c:numCache>
            </c:numRef>
          </c:val>
          <c:smooth val="0"/>
          <c:extLst>
            <c:ext xmlns:c16="http://schemas.microsoft.com/office/drawing/2014/chart" uri="{C3380CC4-5D6E-409C-BE32-E72D297353CC}">
              <c16:uniqueId val="{00000001-A785-447D-8940-15308342E4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安来市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I3</v>
      </c>
      <c r="X8" s="71"/>
      <c r="Y8" s="71"/>
      <c r="Z8" s="71"/>
      <c r="AA8" s="71"/>
      <c r="AB8" s="71"/>
      <c r="AC8" s="71"/>
      <c r="AD8" s="72" t="str">
        <f>データ!$M$6</f>
        <v>非設置</v>
      </c>
      <c r="AE8" s="72"/>
      <c r="AF8" s="72"/>
      <c r="AG8" s="72"/>
      <c r="AH8" s="72"/>
      <c r="AI8" s="72"/>
      <c r="AJ8" s="72"/>
      <c r="AK8" s="3"/>
      <c r="AL8" s="68">
        <f>データ!S6</f>
        <v>38962</v>
      </c>
      <c r="AM8" s="68"/>
      <c r="AN8" s="68"/>
      <c r="AO8" s="68"/>
      <c r="AP8" s="68"/>
      <c r="AQ8" s="68"/>
      <c r="AR8" s="68"/>
      <c r="AS8" s="68"/>
      <c r="AT8" s="67">
        <f>データ!T6</f>
        <v>420.93</v>
      </c>
      <c r="AU8" s="67"/>
      <c r="AV8" s="67"/>
      <c r="AW8" s="67"/>
      <c r="AX8" s="67"/>
      <c r="AY8" s="67"/>
      <c r="AZ8" s="67"/>
      <c r="BA8" s="67"/>
      <c r="BB8" s="67">
        <f>データ!U6</f>
        <v>92.56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0.18</v>
      </c>
      <c r="Q10" s="67"/>
      <c r="R10" s="67"/>
      <c r="S10" s="67"/>
      <c r="T10" s="67"/>
      <c r="U10" s="67"/>
      <c r="V10" s="67"/>
      <c r="W10" s="67">
        <f>データ!Q6</f>
        <v>100</v>
      </c>
      <c r="X10" s="67"/>
      <c r="Y10" s="67"/>
      <c r="Z10" s="67"/>
      <c r="AA10" s="67"/>
      <c r="AB10" s="67"/>
      <c r="AC10" s="67"/>
      <c r="AD10" s="68">
        <f>データ!R6</f>
        <v>3439</v>
      </c>
      <c r="AE10" s="68"/>
      <c r="AF10" s="68"/>
      <c r="AG10" s="68"/>
      <c r="AH10" s="68"/>
      <c r="AI10" s="68"/>
      <c r="AJ10" s="68"/>
      <c r="AK10" s="2"/>
      <c r="AL10" s="68">
        <f>データ!V6</f>
        <v>71</v>
      </c>
      <c r="AM10" s="68"/>
      <c r="AN10" s="68"/>
      <c r="AO10" s="68"/>
      <c r="AP10" s="68"/>
      <c r="AQ10" s="68"/>
      <c r="AR10" s="68"/>
      <c r="AS10" s="68"/>
      <c r="AT10" s="67">
        <f>データ!W6</f>
        <v>0.01</v>
      </c>
      <c r="AU10" s="67"/>
      <c r="AV10" s="67"/>
      <c r="AW10" s="67"/>
      <c r="AX10" s="67"/>
      <c r="AY10" s="67"/>
      <c r="AZ10" s="67"/>
      <c r="BA10" s="67"/>
      <c r="BB10" s="67">
        <f>データ!X6</f>
        <v>7100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43</v>
      </c>
      <c r="N86" s="26" t="s">
        <v>43</v>
      </c>
      <c r="O86" s="26" t="str">
        <f>データ!EO6</f>
        <v>【0.00】</v>
      </c>
    </row>
  </sheetData>
  <sheetProtection algorithmName="SHA-512" hashValue="G5bdDozsEUOSRwZNYhG3BE2tsLCChMlkQnwWMWLpRAEC3Zvh9BHckAzFACBK20AXXPyrxM4WT9irZ1HWGDymdw==" saltValue="J4EsTaCM91V/Gxfe4oLK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322067</v>
      </c>
      <c r="D6" s="33">
        <f t="shared" si="3"/>
        <v>47</v>
      </c>
      <c r="E6" s="33">
        <f t="shared" si="3"/>
        <v>17</v>
      </c>
      <c r="F6" s="33">
        <f t="shared" si="3"/>
        <v>9</v>
      </c>
      <c r="G6" s="33">
        <f t="shared" si="3"/>
        <v>0</v>
      </c>
      <c r="H6" s="33" t="str">
        <f t="shared" si="3"/>
        <v>島根県　安来市</v>
      </c>
      <c r="I6" s="33" t="str">
        <f t="shared" si="3"/>
        <v>法非適用</v>
      </c>
      <c r="J6" s="33" t="str">
        <f t="shared" si="3"/>
        <v>下水道事業</v>
      </c>
      <c r="K6" s="33" t="str">
        <f t="shared" si="3"/>
        <v>小規模集合排水処理</v>
      </c>
      <c r="L6" s="33" t="str">
        <f t="shared" si="3"/>
        <v>I3</v>
      </c>
      <c r="M6" s="33" t="str">
        <f t="shared" si="3"/>
        <v>非設置</v>
      </c>
      <c r="N6" s="34" t="str">
        <f t="shared" si="3"/>
        <v>-</v>
      </c>
      <c r="O6" s="34" t="str">
        <f t="shared" si="3"/>
        <v>該当数値なし</v>
      </c>
      <c r="P6" s="34">
        <f t="shared" si="3"/>
        <v>0.18</v>
      </c>
      <c r="Q6" s="34">
        <f t="shared" si="3"/>
        <v>100</v>
      </c>
      <c r="R6" s="34">
        <f t="shared" si="3"/>
        <v>3439</v>
      </c>
      <c r="S6" s="34">
        <f t="shared" si="3"/>
        <v>38962</v>
      </c>
      <c r="T6" s="34">
        <f t="shared" si="3"/>
        <v>420.93</v>
      </c>
      <c r="U6" s="34">
        <f t="shared" si="3"/>
        <v>92.56</v>
      </c>
      <c r="V6" s="34">
        <f t="shared" si="3"/>
        <v>71</v>
      </c>
      <c r="W6" s="34">
        <f t="shared" si="3"/>
        <v>0.01</v>
      </c>
      <c r="X6" s="34">
        <f t="shared" si="3"/>
        <v>7100</v>
      </c>
      <c r="Y6" s="35">
        <f>IF(Y7="",NA(),Y7)</f>
        <v>33.54</v>
      </c>
      <c r="Z6" s="35">
        <f t="shared" ref="Z6:AH6" si="4">IF(Z7="",NA(),Z7)</f>
        <v>32.93</v>
      </c>
      <c r="AA6" s="35">
        <f t="shared" si="4"/>
        <v>41.55</v>
      </c>
      <c r="AB6" s="35">
        <f t="shared" si="4"/>
        <v>83.7</v>
      </c>
      <c r="AC6" s="35">
        <f t="shared" si="4"/>
        <v>76.98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3789.88</v>
      </c>
      <c r="BG6" s="35">
        <f t="shared" ref="BG6:BO6" si="7">IF(BG7="",NA(),BG7)</f>
        <v>3552.22</v>
      </c>
      <c r="BH6" s="35">
        <f t="shared" si="7"/>
        <v>3931.89</v>
      </c>
      <c r="BI6" s="35">
        <f t="shared" si="7"/>
        <v>2840.94</v>
      </c>
      <c r="BJ6" s="35">
        <f t="shared" si="7"/>
        <v>2755.49</v>
      </c>
      <c r="BK6" s="35">
        <f t="shared" si="7"/>
        <v>2784</v>
      </c>
      <c r="BL6" s="35">
        <f t="shared" si="7"/>
        <v>3188.44</v>
      </c>
      <c r="BM6" s="35">
        <f t="shared" si="7"/>
        <v>4170.3999999999996</v>
      </c>
      <c r="BN6" s="35">
        <f t="shared" si="7"/>
        <v>2559.94</v>
      </c>
      <c r="BO6" s="35">
        <f t="shared" si="7"/>
        <v>2834.34</v>
      </c>
      <c r="BP6" s="34" t="str">
        <f>IF(BP7="","",IF(BP7="-","【-】","【"&amp;SUBSTITUTE(TEXT(BP7,"#,##0.00"),"-","△")&amp;"】"))</f>
        <v>【1,937.22】</v>
      </c>
      <c r="BQ6" s="35">
        <f>IF(BQ7="",NA(),BQ7)</f>
        <v>29.11</v>
      </c>
      <c r="BR6" s="35">
        <f t="shared" ref="BR6:BZ6" si="8">IF(BR7="",NA(),BR7)</f>
        <v>26.5</v>
      </c>
      <c r="BS6" s="35">
        <f t="shared" si="8"/>
        <v>35.43</v>
      </c>
      <c r="BT6" s="35">
        <f t="shared" si="8"/>
        <v>35.450000000000003</v>
      </c>
      <c r="BU6" s="35">
        <f t="shared" si="8"/>
        <v>31.93</v>
      </c>
      <c r="BV6" s="35">
        <f t="shared" si="8"/>
        <v>29.21</v>
      </c>
      <c r="BW6" s="35">
        <f t="shared" si="8"/>
        <v>26.47</v>
      </c>
      <c r="BX6" s="35">
        <f t="shared" si="8"/>
        <v>32.14</v>
      </c>
      <c r="BY6" s="35">
        <f t="shared" si="8"/>
        <v>37.82</v>
      </c>
      <c r="BZ6" s="35">
        <f t="shared" si="8"/>
        <v>37.979999999999997</v>
      </c>
      <c r="CA6" s="34" t="str">
        <f>IF(CA7="","",IF(CA7="-","【-】","【"&amp;SUBSTITUTE(TEXT(CA7,"#,##0.00"),"-","△")&amp;"】"))</f>
        <v>【35.30】</v>
      </c>
      <c r="CB6" s="35">
        <f>IF(CB7="",NA(),CB7)</f>
        <v>678.94</v>
      </c>
      <c r="CC6" s="35">
        <f t="shared" ref="CC6:CK6" si="9">IF(CC7="",NA(),CC7)</f>
        <v>756.29</v>
      </c>
      <c r="CD6" s="35">
        <f t="shared" si="9"/>
        <v>544.02</v>
      </c>
      <c r="CE6" s="35">
        <f t="shared" si="9"/>
        <v>549.76</v>
      </c>
      <c r="CF6" s="35">
        <f t="shared" si="9"/>
        <v>606.91</v>
      </c>
      <c r="CG6" s="35">
        <f t="shared" si="9"/>
        <v>620.01</v>
      </c>
      <c r="CH6" s="35">
        <f t="shared" si="9"/>
        <v>688.46</v>
      </c>
      <c r="CI6" s="35">
        <f t="shared" si="9"/>
        <v>562.9</v>
      </c>
      <c r="CJ6" s="35">
        <f t="shared" si="9"/>
        <v>482.51</v>
      </c>
      <c r="CK6" s="35">
        <f t="shared" si="9"/>
        <v>484.48</v>
      </c>
      <c r="CL6" s="34" t="str">
        <f>IF(CL7="","",IF(CL7="-","【-】","【"&amp;SUBSTITUTE(TEXT(CL7,"#,##0.00"),"-","△")&amp;"】"))</f>
        <v>【521.14】</v>
      </c>
      <c r="CM6" s="35">
        <f>IF(CM7="",NA(),CM7)</f>
        <v>34.21</v>
      </c>
      <c r="CN6" s="35">
        <f t="shared" ref="CN6:CV6" si="10">IF(CN7="",NA(),CN7)</f>
        <v>34.21</v>
      </c>
      <c r="CO6" s="35">
        <f t="shared" si="10"/>
        <v>31.58</v>
      </c>
      <c r="CP6" s="35">
        <f t="shared" si="10"/>
        <v>31.58</v>
      </c>
      <c r="CQ6" s="35">
        <f t="shared" si="10"/>
        <v>28.95</v>
      </c>
      <c r="CR6" s="35">
        <f t="shared" si="10"/>
        <v>43.1</v>
      </c>
      <c r="CS6" s="35">
        <f t="shared" si="10"/>
        <v>40.96</v>
      </c>
      <c r="CT6" s="35">
        <f t="shared" si="10"/>
        <v>39.450000000000003</v>
      </c>
      <c r="CU6" s="35">
        <f t="shared" si="10"/>
        <v>39.15</v>
      </c>
      <c r="CV6" s="35">
        <f t="shared" si="10"/>
        <v>39.76</v>
      </c>
      <c r="CW6" s="34" t="str">
        <f>IF(CW7="","",IF(CW7="-","【-】","【"&amp;SUBSTITUTE(TEXT(CW7,"#,##0.00"),"-","△")&amp;"】"))</f>
        <v>【35.75】</v>
      </c>
      <c r="CX6" s="35">
        <f>IF(CX7="",NA(),CX7)</f>
        <v>86.75</v>
      </c>
      <c r="CY6" s="35">
        <f t="shared" ref="CY6:DG6" si="11">IF(CY7="",NA(),CY7)</f>
        <v>86.42</v>
      </c>
      <c r="CZ6" s="35">
        <f t="shared" si="11"/>
        <v>88.31</v>
      </c>
      <c r="DA6" s="35">
        <f t="shared" si="11"/>
        <v>89.04</v>
      </c>
      <c r="DB6" s="35">
        <f t="shared" si="11"/>
        <v>90.14</v>
      </c>
      <c r="DC6" s="35">
        <f t="shared" si="11"/>
        <v>88.02</v>
      </c>
      <c r="DD6" s="35">
        <f t="shared" si="11"/>
        <v>90.64</v>
      </c>
      <c r="DE6" s="35">
        <f t="shared" si="11"/>
        <v>90.48</v>
      </c>
      <c r="DF6" s="35">
        <f t="shared" si="11"/>
        <v>89.54</v>
      </c>
      <c r="DG6" s="35">
        <f t="shared" si="11"/>
        <v>83.43</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322067</v>
      </c>
      <c r="D7" s="37">
        <v>47</v>
      </c>
      <c r="E7" s="37">
        <v>17</v>
      </c>
      <c r="F7" s="37">
        <v>9</v>
      </c>
      <c r="G7" s="37">
        <v>0</v>
      </c>
      <c r="H7" s="37" t="s">
        <v>97</v>
      </c>
      <c r="I7" s="37" t="s">
        <v>98</v>
      </c>
      <c r="J7" s="37" t="s">
        <v>99</v>
      </c>
      <c r="K7" s="37" t="s">
        <v>100</v>
      </c>
      <c r="L7" s="37" t="s">
        <v>101</v>
      </c>
      <c r="M7" s="37" t="s">
        <v>102</v>
      </c>
      <c r="N7" s="38" t="s">
        <v>103</v>
      </c>
      <c r="O7" s="38" t="s">
        <v>104</v>
      </c>
      <c r="P7" s="38">
        <v>0.18</v>
      </c>
      <c r="Q7" s="38">
        <v>100</v>
      </c>
      <c r="R7" s="38">
        <v>3439</v>
      </c>
      <c r="S7" s="38">
        <v>38962</v>
      </c>
      <c r="T7" s="38">
        <v>420.93</v>
      </c>
      <c r="U7" s="38">
        <v>92.56</v>
      </c>
      <c r="V7" s="38">
        <v>71</v>
      </c>
      <c r="W7" s="38">
        <v>0.01</v>
      </c>
      <c r="X7" s="38">
        <v>7100</v>
      </c>
      <c r="Y7" s="38">
        <v>33.54</v>
      </c>
      <c r="Z7" s="38">
        <v>32.93</v>
      </c>
      <c r="AA7" s="38">
        <v>41.55</v>
      </c>
      <c r="AB7" s="38">
        <v>83.7</v>
      </c>
      <c r="AC7" s="38">
        <v>76.98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3789.88</v>
      </c>
      <c r="BG7" s="38">
        <v>3552.22</v>
      </c>
      <c r="BH7" s="38">
        <v>3931.89</v>
      </c>
      <c r="BI7" s="38">
        <v>2840.94</v>
      </c>
      <c r="BJ7" s="38">
        <v>2755.49</v>
      </c>
      <c r="BK7" s="38">
        <v>2784</v>
      </c>
      <c r="BL7" s="38">
        <v>3188.44</v>
      </c>
      <c r="BM7" s="38">
        <v>4170.3999999999996</v>
      </c>
      <c r="BN7" s="38">
        <v>2559.94</v>
      </c>
      <c r="BO7" s="38">
        <v>2834.34</v>
      </c>
      <c r="BP7" s="38">
        <v>1937.22</v>
      </c>
      <c r="BQ7" s="38">
        <v>29.11</v>
      </c>
      <c r="BR7" s="38">
        <v>26.5</v>
      </c>
      <c r="BS7" s="38">
        <v>35.43</v>
      </c>
      <c r="BT7" s="38">
        <v>35.450000000000003</v>
      </c>
      <c r="BU7" s="38">
        <v>31.93</v>
      </c>
      <c r="BV7" s="38">
        <v>29.21</v>
      </c>
      <c r="BW7" s="38">
        <v>26.47</v>
      </c>
      <c r="BX7" s="38">
        <v>32.14</v>
      </c>
      <c r="BY7" s="38">
        <v>37.82</v>
      </c>
      <c r="BZ7" s="38">
        <v>37.979999999999997</v>
      </c>
      <c r="CA7" s="38">
        <v>35.299999999999997</v>
      </c>
      <c r="CB7" s="38">
        <v>678.94</v>
      </c>
      <c r="CC7" s="38">
        <v>756.29</v>
      </c>
      <c r="CD7" s="38">
        <v>544.02</v>
      </c>
      <c r="CE7" s="38">
        <v>549.76</v>
      </c>
      <c r="CF7" s="38">
        <v>606.91</v>
      </c>
      <c r="CG7" s="38">
        <v>620.01</v>
      </c>
      <c r="CH7" s="38">
        <v>688.46</v>
      </c>
      <c r="CI7" s="38">
        <v>562.9</v>
      </c>
      <c r="CJ7" s="38">
        <v>482.51</v>
      </c>
      <c r="CK7" s="38">
        <v>484.48</v>
      </c>
      <c r="CL7" s="38">
        <v>521.14</v>
      </c>
      <c r="CM7" s="38">
        <v>34.21</v>
      </c>
      <c r="CN7" s="38">
        <v>34.21</v>
      </c>
      <c r="CO7" s="38">
        <v>31.58</v>
      </c>
      <c r="CP7" s="38">
        <v>31.58</v>
      </c>
      <c r="CQ7" s="38">
        <v>28.95</v>
      </c>
      <c r="CR7" s="38">
        <v>43.1</v>
      </c>
      <c r="CS7" s="38">
        <v>40.96</v>
      </c>
      <c r="CT7" s="38">
        <v>39.450000000000003</v>
      </c>
      <c r="CU7" s="38">
        <v>39.15</v>
      </c>
      <c r="CV7" s="38">
        <v>39.76</v>
      </c>
      <c r="CW7" s="38">
        <v>35.75</v>
      </c>
      <c r="CX7" s="38">
        <v>86.75</v>
      </c>
      <c r="CY7" s="38">
        <v>86.42</v>
      </c>
      <c r="CZ7" s="38">
        <v>88.31</v>
      </c>
      <c r="DA7" s="38">
        <v>89.04</v>
      </c>
      <c r="DB7" s="38">
        <v>90.14</v>
      </c>
      <c r="DC7" s="38">
        <v>88.02</v>
      </c>
      <c r="DD7" s="38">
        <v>90.64</v>
      </c>
      <c r="DE7" s="38">
        <v>90.48</v>
      </c>
      <c r="DF7" s="38">
        <v>89.54</v>
      </c>
      <c r="DG7" s="38">
        <v>83.43</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yasugi</cp:lastModifiedBy>
  <dcterms:created xsi:type="dcterms:W3CDTF">2019-12-05T05:27:22Z</dcterms:created>
  <dcterms:modified xsi:type="dcterms:W3CDTF">2020-02-20T07:09:32Z</dcterms:modified>
  <cp:category/>
</cp:coreProperties>
</file>