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8.65.142\09水-下水道課\管理\公営企業関連\4.経営比較分析\200116経営比較分析表（H30決算）\打ち返し\下水道\"/>
    </mc:Choice>
  </mc:AlternateContent>
  <workbookProtection workbookAlgorithmName="SHA-512" workbookHashValue="bGR2dUNZKOabT5mcgsa+3bA79EIwRr4mn6h4DULhWiu1PjCt+0arr56/p/jDBkXSoL55pWt9b2g/bLnEQhthXQ==" workbookSaltValue="aw+OLfEEe/c24UNVYXIr8Q=="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Q6" i="5"/>
  <c r="W10" i="4" s="1"/>
  <c r="P6" i="5"/>
  <c r="O6" i="5"/>
  <c r="N6" i="5"/>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AD10" i="4"/>
  <c r="P10" i="4"/>
  <c r="I10" i="4"/>
  <c r="B10" i="4"/>
  <c r="AT8" i="4"/>
  <c r="AL8" i="4"/>
  <c r="W8" i="4"/>
  <c r="P8" i="4"/>
  <c r="I8" i="4"/>
  <c r="B6" i="4"/>
  <c r="C10" i="5" l="1"/>
  <c r="D10" i="5"/>
  <c r="E10" i="5"/>
  <c r="B10" i="5"/>
</calcChain>
</file>

<file path=xl/sharedStrings.xml><?xml version="1.0" encoding="utf-8"?>
<sst xmlns="http://schemas.openxmlformats.org/spreadsheetml/2006/main" count="228" uniqueCount="112">
  <si>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</si>
  <si>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</si>
  <si>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</si>
  <si>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</si>
  <si>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</si>
  <si>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</si>
  <si>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</si>
  <si>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</si>
  <si>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</si>
  <si>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</si>
  <si>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</si>
  <si>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</si>
  <si>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</si>
  <si>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</si>
  <si>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</si>
  <si>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</si>
  <si>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</si>
  <si>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</si>
  <si>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</si>
  <si>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</si>
  <si>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</si>
  <si>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</si>
  <si>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</si>
  <si>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</si>
  <si>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</si>
  <si>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</si>
  <si>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</si>
  <si>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</si>
  <si>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</si>
  <si>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</si>
  <si>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</si>
  <si>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</si>
  <si>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</si>
  <si>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</si>
  <si>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</si>
  <si>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</si>
  <si>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</si>
  <si>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</si>
  <si>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</si>
  <si>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</si>
  <si>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</si>
  <si>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</si>
  <si>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</si>
  <si>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</si>
  <si>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</si>
  <si>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</si>
  <si>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</si>
  <si>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</si>
  <si>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</si>
  <si>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</si>
  <si>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</si>
  <si>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</si>
  <si>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</si>
  <si>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</si>
  <si>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</si>
  <si>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</si>
  <si>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</si>
  <si>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</si>
  <si>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</si>
  <si>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</si>
  <si>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</si>
  <si>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</si>
  <si>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</si>
  <si>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</si>
  <si>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</si>
  <si>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</si>
  <si>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</si>
  <si>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</si>
  <si>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</si>
  <si>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</si>
  <si>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</si>
  <si>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</si>
  <si>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</si>
  <si>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</si>
  <si>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</si>
  <si>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</si>
  <si>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</si>
  <si>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</si>
  <si>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</si>
  <si>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</si>
  <si>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</si>
  <si>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</si>
  <si>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</si>
  <si>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</si>
  <si>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</si>
  <si>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</si>
  <si>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</si>
  <si>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</si>
  <si>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</si>
  <si>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</si>
  <si>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</si>
  <si>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</si>
  <si>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</si>
  <si>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</si>
  <si>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</si>
  <si>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</si>
  <si>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安来市</t>
  </si>
  <si>
    <t>法非適用</t>
  </si>
  <si>
    <t>下水道事業</t>
  </si>
  <si>
    <t>簡易排水</t>
  </si>
  <si>
    <t>J2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</si>
  <si>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</si>
  <si>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</si>
  <si>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</si>
  <si>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</si>
  <si>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</si>
  <si>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</si>
  <si>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</si>
  <si>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</si>
  <si>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・今現在は管渠の破損等の状況には至っていない。
・現状では老朽化による影響は発生していないが、供用開始から20年を経過している施設もあるため、今後は長寿命化に向けた取組を検討していく必要がある。</t>
    <rPh sb="1" eb="4">
      <t>イマゲンザイ</t>
    </rPh>
    <rPh sb="5" eb="7">
      <t>カンキョ</t>
    </rPh>
    <rPh sb="8" eb="10">
      <t>ハソン</t>
    </rPh>
    <rPh sb="10" eb="11">
      <t>トウ</t>
    </rPh>
    <rPh sb="12" eb="14">
      <t>ジョウキョウ</t>
    </rPh>
    <rPh sb="16" eb="17">
      <t>イタ</t>
    </rPh>
    <rPh sb="25" eb="27">
      <t>ゲンジョウ</t>
    </rPh>
    <rPh sb="29" eb="32">
      <t>ロウキュウカ</t>
    </rPh>
    <rPh sb="35" eb="37">
      <t>エイキョウ</t>
    </rPh>
    <rPh sb="38" eb="40">
      <t>ハッセイ</t>
    </rPh>
    <rPh sb="47" eb="49">
      <t>キョウヨウ</t>
    </rPh>
    <rPh sb="49" eb="51">
      <t>カイシ</t>
    </rPh>
    <rPh sb="55" eb="56">
      <t>ネン</t>
    </rPh>
    <rPh sb="57" eb="59">
      <t>ケイカ</t>
    </rPh>
    <rPh sb="63" eb="65">
      <t>シセツ</t>
    </rPh>
    <rPh sb="71" eb="73">
      <t>コンゴ</t>
    </rPh>
    <rPh sb="74" eb="77">
      <t>チョウジュミョウ</t>
    </rPh>
    <rPh sb="77" eb="78">
      <t>カ</t>
    </rPh>
    <rPh sb="79" eb="80">
      <t>ム</t>
    </rPh>
    <rPh sb="82" eb="84">
      <t>トリクミ</t>
    </rPh>
    <rPh sb="85" eb="87">
      <t>ケントウ</t>
    </rPh>
    <rPh sb="91" eb="93">
      <t>ヒツヨウ</t>
    </rPh>
    <phoneticPr fontId="4"/>
  </si>
  <si>
    <t>・山間地等スケールメリットの発生しにくい事業であり、使用料収入だけで維持管理費を賄うことは困難である。経営の健全化のためには、施設統合等も視野に入れ効率的な施設運営を検討していく必要がある。
・将来的に有収水量の大幅な増加は見込めないため、維持管理費の節減や料金体系の見直しにより経営の健全化を図っていく必要がある。</t>
    <rPh sb="97" eb="100">
      <t>ショウライテキ</t>
    </rPh>
    <rPh sb="101" eb="103">
      <t>ユウシュウ</t>
    </rPh>
    <rPh sb="103" eb="105">
      <t>スイリョウ</t>
    </rPh>
    <rPh sb="106" eb="108">
      <t>オオハバ</t>
    </rPh>
    <rPh sb="109" eb="111">
      <t>ゾウカ</t>
    </rPh>
    <rPh sb="112" eb="114">
      <t>ミコ</t>
    </rPh>
    <phoneticPr fontId="4"/>
  </si>
  <si>
    <t>・収益的収支比率は上昇傾向にあって100％を超えているが、これは一般会計からの繰入金の増加によるものであり、経費回収率の低さから見て分かるように使用料収入で汚水処理費用が賄えていない状況にある。なお、経費回収率が全国平均を上回っているのは、既に整備が完了しているためである。
・予算に占める企業債償還の割合が大きく、自主財源のみでは経営が成り立たず一般会計からの繰入金に頼らざるをえない状況にある。
・節水意識の向上ならびに人口の減少による影響から使用料収入は減少傾向にある。
・事業完了しており、企業債残高は減少傾向にある。</t>
    <rPh sb="9" eb="11">
      <t>ジョウショウ</t>
    </rPh>
    <rPh sb="11" eb="13">
      <t>ケイコウ</t>
    </rPh>
    <rPh sb="22" eb="23">
      <t>コ</t>
    </rPh>
    <rPh sb="111" eb="112">
      <t>ウエ</t>
    </rPh>
    <rPh sb="120" eb="121">
      <t>スデ</t>
    </rPh>
    <rPh sb="125" eb="127">
      <t>カンリョウ</t>
    </rPh>
    <rPh sb="249" eb="251">
      <t>キギョウ</t>
    </rPh>
    <rPh sb="251" eb="252">
      <t>サイ</t>
    </rPh>
    <rPh sb="252" eb="254">
      <t>ザンダカ</t>
    </rPh>
    <rPh sb="255" eb="257">
      <t>ゲンショウ</t>
    </rPh>
    <rPh sb="257" eb="259">
      <t>ケイコウ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</si>
</sst>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F41-483C-9071-59456889944D}"/>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4F41-483C-9071-59456889944D}"/>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44.44</c:v>
                </c:pt>
                <c:pt idx="1">
                  <c:v>44.44</c:v>
                </c:pt>
                <c:pt idx="2">
                  <c:v>44.44</c:v>
                </c:pt>
                <c:pt idx="3">
                  <c:v>43.06</c:v>
                </c:pt>
                <c:pt idx="4">
                  <c:v>43.06</c:v>
                </c:pt>
              </c:numCache>
            </c:numRef>
          </c:val>
          <c:extLst>
            <c:ext xmlns:c16="http://schemas.microsoft.com/office/drawing/2014/chart" uri="{C3380CC4-5D6E-409C-BE32-E72D297353CC}">
              <c16:uniqueId val="{00000000-7DEA-4431-9EA1-60E651DED4AE}"/>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28.81</c:v>
                </c:pt>
                <c:pt idx="1">
                  <c:v>27.46</c:v>
                </c:pt>
                <c:pt idx="2">
                  <c:v>27.55</c:v>
                </c:pt>
                <c:pt idx="3">
                  <c:v>27.26</c:v>
                </c:pt>
                <c:pt idx="4">
                  <c:v>27.09</c:v>
                </c:pt>
              </c:numCache>
            </c:numRef>
          </c:val>
          <c:smooth val="0"/>
          <c:extLst>
            <c:ext xmlns:c16="http://schemas.microsoft.com/office/drawing/2014/chart" uri="{C3380CC4-5D6E-409C-BE32-E72D297353CC}">
              <c16:uniqueId val="{00000001-7DEA-4431-9EA1-60E651DED4AE}"/>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98.14</c:v>
                </c:pt>
                <c:pt idx="1">
                  <c:v>98.11</c:v>
                </c:pt>
                <c:pt idx="2">
                  <c:v>98.11</c:v>
                </c:pt>
                <c:pt idx="3">
                  <c:v>98.06</c:v>
                </c:pt>
                <c:pt idx="4">
                  <c:v>98.05</c:v>
                </c:pt>
              </c:numCache>
            </c:numRef>
          </c:val>
          <c:extLst>
            <c:ext xmlns:c16="http://schemas.microsoft.com/office/drawing/2014/chart" uri="{C3380CC4-5D6E-409C-BE32-E72D297353CC}">
              <c16:uniqueId val="{00000000-2B8D-459A-9574-A9A4D107D838}"/>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95.8</c:v>
                </c:pt>
                <c:pt idx="1">
                  <c:v>94.81</c:v>
                </c:pt>
                <c:pt idx="2">
                  <c:v>94.87</c:v>
                </c:pt>
                <c:pt idx="3">
                  <c:v>94.93</c:v>
                </c:pt>
                <c:pt idx="4">
                  <c:v>95.1</c:v>
                </c:pt>
              </c:numCache>
            </c:numRef>
          </c:val>
          <c:smooth val="0"/>
          <c:extLst>
            <c:ext xmlns:c16="http://schemas.microsoft.com/office/drawing/2014/chart" uri="{C3380CC4-5D6E-409C-BE32-E72D297353CC}">
              <c16:uniqueId val="{00000001-2B8D-459A-9574-A9A4D107D838}"/>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79.36</c:v>
                </c:pt>
                <c:pt idx="1">
                  <c:v>81.510000000000005</c:v>
                </c:pt>
                <c:pt idx="2">
                  <c:v>87.15</c:v>
                </c:pt>
                <c:pt idx="3">
                  <c:v>99.29</c:v>
                </c:pt>
                <c:pt idx="4">
                  <c:v>100.71</c:v>
                </c:pt>
              </c:numCache>
            </c:numRef>
          </c:val>
          <c:extLst>
            <c:ext xmlns:c16="http://schemas.microsoft.com/office/drawing/2014/chart" uri="{C3380CC4-5D6E-409C-BE32-E72D297353CC}">
              <c16:uniqueId val="{00000000-5C2B-4C78-9698-2D6F628E2B50}"/>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C2B-4C78-9698-2D6F628E2B50}"/>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E02-4CAB-8178-36CE7EE4BEDC}"/>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E02-4CAB-8178-36CE7EE4BEDC}"/>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C95-403F-BC1F-207C25280CBF}"/>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C95-403F-BC1F-207C25280CBF}"/>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B3D-4C05-AE9D-BBA66FE7FD04}"/>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B3D-4C05-AE9D-BBA66FE7FD04}"/>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688-4B59-893B-BA078575640A}"/>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688-4B59-893B-BA078575640A}"/>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855.15</c:v>
                </c:pt>
                <c:pt idx="1">
                  <c:v>808.29</c:v>
                </c:pt>
                <c:pt idx="2">
                  <c:v>805.43</c:v>
                </c:pt>
                <c:pt idx="3">
                  <c:v>631.82000000000005</c:v>
                </c:pt>
                <c:pt idx="4">
                  <c:v>529.6</c:v>
                </c:pt>
              </c:numCache>
            </c:numRef>
          </c:val>
          <c:extLst>
            <c:ext xmlns:c16="http://schemas.microsoft.com/office/drawing/2014/chart" uri="{C3380CC4-5D6E-409C-BE32-E72D297353CC}">
              <c16:uniqueId val="{00000000-D392-4343-8B79-9A25E5CE1FAF}"/>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163.30000000000001</c:v>
                </c:pt>
                <c:pt idx="1">
                  <c:v>332.28</c:v>
                </c:pt>
                <c:pt idx="2">
                  <c:v>274.07</c:v>
                </c:pt>
                <c:pt idx="3">
                  <c:v>243.02</c:v>
                </c:pt>
                <c:pt idx="4">
                  <c:v>196.19</c:v>
                </c:pt>
              </c:numCache>
            </c:numRef>
          </c:val>
          <c:smooth val="0"/>
          <c:extLst>
            <c:ext xmlns:c16="http://schemas.microsoft.com/office/drawing/2014/chart" uri="{C3380CC4-5D6E-409C-BE32-E72D297353CC}">
              <c16:uniqueId val="{00000001-D392-4343-8B79-9A25E5CE1FAF}"/>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44.19</c:v>
                </c:pt>
                <c:pt idx="1">
                  <c:v>44.22</c:v>
                </c:pt>
                <c:pt idx="2">
                  <c:v>64.75</c:v>
                </c:pt>
                <c:pt idx="3">
                  <c:v>58.42</c:v>
                </c:pt>
                <c:pt idx="4">
                  <c:v>58.64</c:v>
                </c:pt>
              </c:numCache>
            </c:numRef>
          </c:val>
          <c:extLst>
            <c:ext xmlns:c16="http://schemas.microsoft.com/office/drawing/2014/chart" uri="{C3380CC4-5D6E-409C-BE32-E72D297353CC}">
              <c16:uniqueId val="{00000000-1D74-45CF-8F6C-6E49B7C456D3}"/>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39.99</c:v>
                </c:pt>
                <c:pt idx="1">
                  <c:v>35.83</c:v>
                </c:pt>
                <c:pt idx="2">
                  <c:v>37.06</c:v>
                </c:pt>
                <c:pt idx="3">
                  <c:v>41.35</c:v>
                </c:pt>
                <c:pt idx="4">
                  <c:v>39.07</c:v>
                </c:pt>
              </c:numCache>
            </c:numRef>
          </c:val>
          <c:smooth val="0"/>
          <c:extLst>
            <c:ext xmlns:c16="http://schemas.microsoft.com/office/drawing/2014/chart" uri="{C3380CC4-5D6E-409C-BE32-E72D297353CC}">
              <c16:uniqueId val="{00000001-1D74-45CF-8F6C-6E49B7C456D3}"/>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455.9</c:v>
                </c:pt>
                <c:pt idx="1">
                  <c:v>445.37</c:v>
                </c:pt>
                <c:pt idx="2">
                  <c:v>307.58</c:v>
                </c:pt>
                <c:pt idx="3">
                  <c:v>340.68</c:v>
                </c:pt>
                <c:pt idx="4">
                  <c:v>341.16</c:v>
                </c:pt>
              </c:numCache>
            </c:numRef>
          </c:val>
          <c:extLst>
            <c:ext xmlns:c16="http://schemas.microsoft.com/office/drawing/2014/chart" uri="{C3380CC4-5D6E-409C-BE32-E72D297353CC}">
              <c16:uniqueId val="{00000000-8510-48BC-8B48-9FCC8DE2D84E}"/>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477.5</c:v>
                </c:pt>
                <c:pt idx="1">
                  <c:v>528.37</c:v>
                </c:pt>
                <c:pt idx="2">
                  <c:v>514.20000000000005</c:v>
                </c:pt>
                <c:pt idx="3">
                  <c:v>456.7</c:v>
                </c:pt>
                <c:pt idx="4">
                  <c:v>485</c:v>
                </c:pt>
              </c:numCache>
            </c:numRef>
          </c:val>
          <c:smooth val="0"/>
          <c:extLst>
            <c:ext xmlns:c16="http://schemas.microsoft.com/office/drawing/2014/chart" uri="{C3380CC4-5D6E-409C-BE32-E72D297353CC}">
              <c16:uniqueId val="{00000001-8510-48BC-8B48-9FCC8DE2D84E}"/>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【196.19】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【95.10】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【485.00】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【39.07】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D1" zoomScale="85" zoomScaleNormal="85"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島根県　安来市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簡易排水</v>
      </c>
      <c r="Q8" s="71"/>
      <c r="R8" s="71"/>
      <c r="S8" s="71"/>
      <c r="T8" s="71"/>
      <c r="U8" s="71"/>
      <c r="V8" s="71"/>
      <c r="W8" s="71" t="str">
        <f>データ!L6</f>
        <v>J2</v>
      </c>
      <c r="X8" s="71"/>
      <c r="Y8" s="71"/>
      <c r="Z8" s="71"/>
      <c r="AA8" s="71"/>
      <c r="AB8" s="71"/>
      <c r="AC8" s="71"/>
      <c r="AD8" s="72" t="str">
        <f>データ!$M$6</f>
        <v>非設置</v>
      </c>
      <c r="AE8" s="72"/>
      <c r="AF8" s="72"/>
      <c r="AG8" s="72"/>
      <c r="AH8" s="72"/>
      <c r="AI8" s="72"/>
      <c r="AJ8" s="72"/>
      <c r="AK8" s="3"/>
      <c r="AL8" s="68">
        <f>データ!S6</f>
        <v>38962</v>
      </c>
      <c r="AM8" s="68"/>
      <c r="AN8" s="68"/>
      <c r="AO8" s="68"/>
      <c r="AP8" s="68"/>
      <c r="AQ8" s="68"/>
      <c r="AR8" s="68"/>
      <c r="AS8" s="68"/>
      <c r="AT8" s="67">
        <f>データ!T6</f>
        <v>420.93</v>
      </c>
      <c r="AU8" s="67"/>
      <c r="AV8" s="67"/>
      <c r="AW8" s="67"/>
      <c r="AX8" s="67"/>
      <c r="AY8" s="67"/>
      <c r="AZ8" s="67"/>
      <c r="BA8" s="67"/>
      <c r="BB8" s="67">
        <f>データ!U6</f>
        <v>92.56</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0.4</v>
      </c>
      <c r="Q10" s="67"/>
      <c r="R10" s="67"/>
      <c r="S10" s="67"/>
      <c r="T10" s="67"/>
      <c r="U10" s="67"/>
      <c r="V10" s="67"/>
      <c r="W10" s="67">
        <f>データ!Q6</f>
        <v>100</v>
      </c>
      <c r="X10" s="67"/>
      <c r="Y10" s="67"/>
      <c r="Z10" s="67"/>
      <c r="AA10" s="67"/>
      <c r="AB10" s="67"/>
      <c r="AC10" s="67"/>
      <c r="AD10" s="68">
        <f>データ!R6</f>
        <v>3439</v>
      </c>
      <c r="AE10" s="68"/>
      <c r="AF10" s="68"/>
      <c r="AG10" s="68"/>
      <c r="AH10" s="68"/>
      <c r="AI10" s="68"/>
      <c r="AJ10" s="68"/>
      <c r="AK10" s="2"/>
      <c r="AL10" s="68">
        <f>データ!V6</f>
        <v>154</v>
      </c>
      <c r="AM10" s="68"/>
      <c r="AN10" s="68"/>
      <c r="AO10" s="68"/>
      <c r="AP10" s="68"/>
      <c r="AQ10" s="68"/>
      <c r="AR10" s="68"/>
      <c r="AS10" s="68"/>
      <c r="AT10" s="67">
        <f>データ!W6</f>
        <v>0.12</v>
      </c>
      <c r="AU10" s="67"/>
      <c r="AV10" s="67"/>
      <c r="AW10" s="67"/>
      <c r="AX10" s="67"/>
      <c r="AY10" s="67"/>
      <c r="AZ10" s="67"/>
      <c r="BA10" s="67"/>
      <c r="BB10" s="67">
        <f>データ!X6</f>
        <v>1283.33</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111</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109</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110</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【196.19】</v>
      </c>
      <c r="I86" s="26" t="str">
        <f>データ!CA6</f>
        <v>【39.07】</v>
      </c>
      <c r="J86" s="26" t="str">
        <f>データ!CL6</f>
        <v>【485.00】</v>
      </c>
      <c r="K86" s="26" t="str">
        <f>データ!CW6</f>
        <v>【27.09】</v>
      </c>
      <c r="L86" s="26" t="str">
        <f>データ!DH6</f>
        <v>【95.10】</v>
      </c>
      <c r="M86" s="26" t="s">
        <v>43</v>
      </c>
      <c r="N86" s="26" t="s">
        <v>43</v>
      </c>
      <c r="O86" s="26" t="str">
        <f>データ!EO6</f>
        <v>【0.00】</v>
      </c>
    </row>
  </sheetData>
  <sheetProtection algorithmName="SHA-512" hashValue="CeQQ96NlF7qdVimJuzZ2eq6jnNfVZJqJd02uebbmQv1pqgdwBavLCY/0JEGc687QgBhY0ezKif39+9Q0DODNrw==" saltValue="lINTJrQ2bBFS2Bu5zcuvy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76" t="s">
        <v>53</v>
      </c>
      <c r="I3" s="77"/>
      <c r="J3" s="77"/>
      <c r="K3" s="77"/>
      <c r="L3" s="77"/>
      <c r="M3" s="77"/>
      <c r="N3" s="77"/>
      <c r="O3" s="77"/>
      <c r="P3" s="77"/>
      <c r="Q3" s="77"/>
      <c r="R3" s="77"/>
      <c r="S3" s="77"/>
      <c r="T3" s="77"/>
      <c r="U3" s="77"/>
      <c r="V3" s="77"/>
      <c r="W3" s="77"/>
      <c r="X3" s="78"/>
      <c r="Y3" s="82" t="s">
        <v>54</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28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55</v>
      </c>
      <c r="B4" s="30"/>
      <c r="C4" s="30"/>
      <c r="D4" s="30"/>
      <c r="E4" s="30"/>
      <c r="F4" s="30"/>
      <c r="G4" s="30"/>
      <c r="H4" s="79"/>
      <c r="I4" s="80"/>
      <c r="J4" s="80"/>
      <c r="K4" s="80"/>
      <c r="L4" s="80"/>
      <c r="M4" s="80"/>
      <c r="N4" s="80"/>
      <c r="O4" s="80"/>
      <c r="P4" s="80"/>
      <c r="Q4" s="80"/>
      <c r="R4" s="80"/>
      <c r="S4" s="80"/>
      <c r="T4" s="80"/>
      <c r="U4" s="80"/>
      <c r="V4" s="80"/>
      <c r="W4" s="80"/>
      <c r="X4" s="81"/>
      <c r="Y4" s="75" t="s">
        <v>56</v>
      </c>
      <c r="Z4" s="75"/>
      <c r="AA4" s="75"/>
      <c r="AB4" s="75"/>
      <c r="AC4" s="75"/>
      <c r="AD4" s="75"/>
      <c r="AE4" s="75"/>
      <c r="AF4" s="75"/>
      <c r="AG4" s="75"/>
      <c r="AH4" s="75"/>
      <c r="AI4" s="75"/>
      <c r="AJ4" s="75" t="s">
        <v>57</v>
      </c>
      <c r="AK4" s="75"/>
      <c r="AL4" s="75"/>
      <c r="AM4" s="75"/>
      <c r="AN4" s="75"/>
      <c r="AO4" s="75"/>
      <c r="AP4" s="75"/>
      <c r="AQ4" s="75"/>
      <c r="AR4" s="75"/>
      <c r="AS4" s="75"/>
      <c r="AT4" s="75"/>
      <c r="AU4" s="75" t="s">
        <v>58</v>
      </c>
      <c r="AV4" s="75"/>
      <c r="AW4" s="75"/>
      <c r="AX4" s="75"/>
      <c r="AY4" s="75"/>
      <c r="AZ4" s="75"/>
      <c r="BA4" s="75"/>
      <c r="BB4" s="75"/>
      <c r="BC4" s="75"/>
      <c r="BD4" s="75"/>
      <c r="BE4" s="75"/>
      <c r="BF4" s="75" t="s">
        <v>59</v>
      </c>
      <c r="BG4" s="75"/>
      <c r="BH4" s="75"/>
      <c r="BI4" s="75"/>
      <c r="BJ4" s="75"/>
      <c r="BK4" s="75"/>
      <c r="BL4" s="75"/>
      <c r="BM4" s="75"/>
      <c r="BN4" s="75"/>
      <c r="BO4" s="75"/>
      <c r="BP4" s="75"/>
      <c r="BQ4" s="75" t="s">
        <v>60</v>
      </c>
      <c r="BR4" s="75"/>
      <c r="BS4" s="75"/>
      <c r="BT4" s="75"/>
      <c r="BU4" s="75"/>
      <c r="BV4" s="75"/>
      <c r="BW4" s="75"/>
      <c r="BX4" s="75"/>
      <c r="BY4" s="75"/>
      <c r="BZ4" s="75"/>
      <c r="CA4" s="75"/>
      <c r="CB4" s="75" t="s">
        <v>61</v>
      </c>
      <c r="CC4" s="75"/>
      <c r="CD4" s="75"/>
      <c r="CE4" s="75"/>
      <c r="CF4" s="75"/>
      <c r="CG4" s="75"/>
      <c r="CH4" s="75"/>
      <c r="CI4" s="75"/>
      <c r="CJ4" s="75"/>
      <c r="CK4" s="75"/>
      <c r="CL4" s="75"/>
      <c r="CM4" s="75" t="s">
        <v>62</v>
      </c>
      <c r="CN4" s="75"/>
      <c r="CO4" s="75"/>
      <c r="CP4" s="75"/>
      <c r="CQ4" s="75"/>
      <c r="CR4" s="75"/>
      <c r="CS4" s="75"/>
      <c r="CT4" s="75"/>
      <c r="CU4" s="75"/>
      <c r="CV4" s="75"/>
      <c r="CW4" s="75"/>
      <c r="CX4" s="75" t="s">
        <v>63</v>
      </c>
      <c r="CY4" s="75"/>
      <c r="CZ4" s="75"/>
      <c r="DA4" s="75"/>
      <c r="DB4" s="75"/>
      <c r="DC4" s="75"/>
      <c r="DD4" s="75"/>
      <c r="DE4" s="75"/>
      <c r="DF4" s="75"/>
      <c r="DG4" s="75"/>
      <c r="DH4" s="75"/>
      <c r="DI4" s="75" t="s">
        <v>64</v>
      </c>
      <c r="DJ4" s="75"/>
      <c r="DK4" s="75"/>
      <c r="DL4" s="75"/>
      <c r="DM4" s="75"/>
      <c r="DN4" s="75"/>
      <c r="DO4" s="75"/>
      <c r="DP4" s="75"/>
      <c r="DQ4" s="75"/>
      <c r="DR4" s="75"/>
      <c r="DS4" s="75"/>
      <c r="DT4" s="75" t="s">
        <v>65</v>
      </c>
      <c r="DU4" s="75"/>
      <c r="DV4" s="75"/>
      <c r="DW4" s="75"/>
      <c r="DX4" s="75"/>
      <c r="DY4" s="75"/>
      <c r="DZ4" s="75"/>
      <c r="EA4" s="75"/>
      <c r="EB4" s="75"/>
      <c r="EC4" s="75"/>
      <c r="ED4" s="75"/>
      <c r="EE4" s="75" t="s">
        <v>66</v>
      </c>
      <c r="EF4" s="75"/>
      <c r="EG4" s="75"/>
      <c r="EH4" s="75"/>
      <c r="EI4" s="75"/>
      <c r="EJ4" s="75"/>
      <c r="EK4" s="75"/>
      <c r="EL4" s="75"/>
      <c r="EM4" s="75"/>
      <c r="EN4" s="75"/>
      <c r="EO4" s="75"/>
    </row>
    <row r="5" spans="1:145"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5" s="36" customFormat="1" x14ac:dyDescent="0.15">
      <c r="A6" s="28" t="s">
        <v>95</v>
      </c>
      <c r="B6" s="33">
        <f>B7</f>
        <v>2018</v>
      </c>
      <c r="C6" s="33">
        <f t="shared" ref="C6:X6" si="3">C7</f>
        <v>322067</v>
      </c>
      <c r="D6" s="33">
        <f t="shared" si="3"/>
        <v>47</v>
      </c>
      <c r="E6" s="33">
        <f t="shared" si="3"/>
        <v>17</v>
      </c>
      <c r="F6" s="33">
        <f t="shared" si="3"/>
        <v>8</v>
      </c>
      <c r="G6" s="33">
        <f t="shared" si="3"/>
        <v>0</v>
      </c>
      <c r="H6" s="33" t="str">
        <f t="shared" si="3"/>
        <v>島根県　安来市</v>
      </c>
      <c r="I6" s="33" t="str">
        <f t="shared" si="3"/>
        <v>法非適用</v>
      </c>
      <c r="J6" s="33" t="str">
        <f t="shared" si="3"/>
        <v>下水道事業</v>
      </c>
      <c r="K6" s="33" t="str">
        <f t="shared" si="3"/>
        <v>簡易排水</v>
      </c>
      <c r="L6" s="33" t="str">
        <f t="shared" si="3"/>
        <v>J2</v>
      </c>
      <c r="M6" s="33" t="str">
        <f t="shared" si="3"/>
        <v>非設置</v>
      </c>
      <c r="N6" s="34" t="str">
        <f t="shared" si="3"/>
        <v>-</v>
      </c>
      <c r="O6" s="34" t="str">
        <f t="shared" si="3"/>
        <v>該当数値なし</v>
      </c>
      <c r="P6" s="34">
        <f t="shared" si="3"/>
        <v>0.4</v>
      </c>
      <c r="Q6" s="34">
        <f t="shared" si="3"/>
        <v>100</v>
      </c>
      <c r="R6" s="34">
        <f t="shared" si="3"/>
        <v>3439</v>
      </c>
      <c r="S6" s="34">
        <f t="shared" si="3"/>
        <v>38962</v>
      </c>
      <c r="T6" s="34">
        <f t="shared" si="3"/>
        <v>420.93</v>
      </c>
      <c r="U6" s="34">
        <f t="shared" si="3"/>
        <v>92.56</v>
      </c>
      <c r="V6" s="34">
        <f t="shared" si="3"/>
        <v>154</v>
      </c>
      <c r="W6" s="34">
        <f t="shared" si="3"/>
        <v>0.12</v>
      </c>
      <c r="X6" s="34">
        <f t="shared" si="3"/>
        <v>1283.33</v>
      </c>
      <c r="Y6" s="35">
        <f>IF(Y7="",NA(),Y7)</f>
        <v>79.36</v>
      </c>
      <c r="Z6" s="35">
        <f t="shared" ref="Z6:AH6" si="4">IF(Z7="",NA(),Z7)</f>
        <v>81.510000000000005</v>
      </c>
      <c r="AA6" s="35">
        <f t="shared" si="4"/>
        <v>87.15</v>
      </c>
      <c r="AB6" s="35">
        <f t="shared" si="4"/>
        <v>99.29</v>
      </c>
      <c r="AC6" s="35">
        <f t="shared" si="4"/>
        <v>100.71</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855.15</v>
      </c>
      <c r="BG6" s="35">
        <f t="shared" ref="BG6:BO6" si="7">IF(BG7="",NA(),BG7)</f>
        <v>808.29</v>
      </c>
      <c r="BH6" s="35">
        <f t="shared" si="7"/>
        <v>805.43</v>
      </c>
      <c r="BI6" s="35">
        <f t="shared" si="7"/>
        <v>631.82000000000005</v>
      </c>
      <c r="BJ6" s="35">
        <f t="shared" si="7"/>
        <v>529.6</v>
      </c>
      <c r="BK6" s="35">
        <f t="shared" si="7"/>
        <v>163.30000000000001</v>
      </c>
      <c r="BL6" s="35">
        <f t="shared" si="7"/>
        <v>332.28</v>
      </c>
      <c r="BM6" s="35">
        <f t="shared" si="7"/>
        <v>274.07</v>
      </c>
      <c r="BN6" s="35">
        <f t="shared" si="7"/>
        <v>243.02</v>
      </c>
      <c r="BO6" s="35">
        <f t="shared" si="7"/>
        <v>196.19</v>
      </c>
      <c r="BP6" s="34" t="str">
        <f>IF(BP7="","",IF(BP7="-","【-】","【"&amp;SUBSTITUTE(TEXT(BP7,"#,##0.00"),"-","△")&amp;"】"))</f>
        <v>【196.19】</v>
      </c>
      <c r="BQ6" s="35">
        <f>IF(BQ7="",NA(),BQ7)</f>
        <v>44.19</v>
      </c>
      <c r="BR6" s="35">
        <f t="shared" ref="BR6:BZ6" si="8">IF(BR7="",NA(),BR7)</f>
        <v>44.22</v>
      </c>
      <c r="BS6" s="35">
        <f t="shared" si="8"/>
        <v>64.75</v>
      </c>
      <c r="BT6" s="35">
        <f t="shared" si="8"/>
        <v>58.42</v>
      </c>
      <c r="BU6" s="35">
        <f t="shared" si="8"/>
        <v>58.64</v>
      </c>
      <c r="BV6" s="35">
        <f t="shared" si="8"/>
        <v>39.99</v>
      </c>
      <c r="BW6" s="35">
        <f t="shared" si="8"/>
        <v>35.83</v>
      </c>
      <c r="BX6" s="35">
        <f t="shared" si="8"/>
        <v>37.06</v>
      </c>
      <c r="BY6" s="35">
        <f t="shared" si="8"/>
        <v>41.35</v>
      </c>
      <c r="BZ6" s="35">
        <f t="shared" si="8"/>
        <v>39.07</v>
      </c>
      <c r="CA6" s="34" t="str">
        <f>IF(CA7="","",IF(CA7="-","【-】","【"&amp;SUBSTITUTE(TEXT(CA7,"#,##0.00"),"-","△")&amp;"】"))</f>
        <v>【39.07】</v>
      </c>
      <c r="CB6" s="35">
        <f>IF(CB7="",NA(),CB7)</f>
        <v>455.9</v>
      </c>
      <c r="CC6" s="35">
        <f t="shared" ref="CC6:CK6" si="9">IF(CC7="",NA(),CC7)</f>
        <v>445.37</v>
      </c>
      <c r="CD6" s="35">
        <f t="shared" si="9"/>
        <v>307.58</v>
      </c>
      <c r="CE6" s="35">
        <f t="shared" si="9"/>
        <v>340.68</v>
      </c>
      <c r="CF6" s="35">
        <f t="shared" si="9"/>
        <v>341.16</v>
      </c>
      <c r="CG6" s="35">
        <f t="shared" si="9"/>
        <v>477.5</v>
      </c>
      <c r="CH6" s="35">
        <f t="shared" si="9"/>
        <v>528.37</v>
      </c>
      <c r="CI6" s="35">
        <f t="shared" si="9"/>
        <v>514.20000000000005</v>
      </c>
      <c r="CJ6" s="35">
        <f t="shared" si="9"/>
        <v>456.7</v>
      </c>
      <c r="CK6" s="35">
        <f t="shared" si="9"/>
        <v>485</v>
      </c>
      <c r="CL6" s="34" t="str">
        <f>IF(CL7="","",IF(CL7="-","【-】","【"&amp;SUBSTITUTE(TEXT(CL7,"#,##0.00"),"-","△")&amp;"】"))</f>
        <v>【485.00】</v>
      </c>
      <c r="CM6" s="35">
        <f>IF(CM7="",NA(),CM7)</f>
        <v>44.44</v>
      </c>
      <c r="CN6" s="35">
        <f t="shared" ref="CN6:CV6" si="10">IF(CN7="",NA(),CN7)</f>
        <v>44.44</v>
      </c>
      <c r="CO6" s="35">
        <f t="shared" si="10"/>
        <v>44.44</v>
      </c>
      <c r="CP6" s="35">
        <f t="shared" si="10"/>
        <v>43.06</v>
      </c>
      <c r="CQ6" s="35">
        <f t="shared" si="10"/>
        <v>43.06</v>
      </c>
      <c r="CR6" s="35">
        <f t="shared" si="10"/>
        <v>28.81</v>
      </c>
      <c r="CS6" s="35">
        <f t="shared" si="10"/>
        <v>27.46</v>
      </c>
      <c r="CT6" s="35">
        <f t="shared" si="10"/>
        <v>27.55</v>
      </c>
      <c r="CU6" s="35">
        <f t="shared" si="10"/>
        <v>27.26</v>
      </c>
      <c r="CV6" s="35">
        <f t="shared" si="10"/>
        <v>27.09</v>
      </c>
      <c r="CW6" s="34" t="str">
        <f>IF(CW7="","",IF(CW7="-","【-】","【"&amp;SUBSTITUTE(TEXT(CW7,"#,##0.00"),"-","△")&amp;"】"))</f>
        <v>【27.09】</v>
      </c>
      <c r="CX6" s="35">
        <f>IF(CX7="",NA(),CX7)</f>
        <v>98.14</v>
      </c>
      <c r="CY6" s="35">
        <f t="shared" ref="CY6:DG6" si="11">IF(CY7="",NA(),CY7)</f>
        <v>98.11</v>
      </c>
      <c r="CZ6" s="35">
        <f t="shared" si="11"/>
        <v>98.11</v>
      </c>
      <c r="DA6" s="35">
        <f t="shared" si="11"/>
        <v>98.06</v>
      </c>
      <c r="DB6" s="35">
        <f t="shared" si="11"/>
        <v>98.05</v>
      </c>
      <c r="DC6" s="35">
        <f t="shared" si="11"/>
        <v>95.8</v>
      </c>
      <c r="DD6" s="35">
        <f t="shared" si="11"/>
        <v>94.81</v>
      </c>
      <c r="DE6" s="35">
        <f t="shared" si="11"/>
        <v>94.87</v>
      </c>
      <c r="DF6" s="35">
        <f t="shared" si="11"/>
        <v>94.93</v>
      </c>
      <c r="DG6" s="35">
        <f t="shared" si="11"/>
        <v>95.1</v>
      </c>
      <c r="DH6" s="34" t="str">
        <f>IF(DH7="","",IF(DH7="-","【-】","【"&amp;SUBSTITUTE(TEXT(DH7,"#,##0.00"),"-","△")&amp;"】"))</f>
        <v>【95.10】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4">
        <f t="shared" si="14"/>
        <v>0</v>
      </c>
      <c r="EK6" s="34">
        <f t="shared" si="14"/>
        <v>0</v>
      </c>
      <c r="EL6" s="34">
        <f t="shared" si="14"/>
        <v>0</v>
      </c>
      <c r="EM6" s="34">
        <f t="shared" si="14"/>
        <v>0</v>
      </c>
      <c r="EN6" s="34">
        <f t="shared" si="14"/>
        <v>0</v>
      </c>
      <c r="EO6" s="34" t="str">
        <f>IF(EO7="","",IF(EO7="-","【-】","【"&amp;SUBSTITUTE(TEXT(EO7,"#,##0.00"),"-","△")&amp;"】"))</f>
        <v>【0.00】</v>
      </c>
    </row>
    <row r="7" spans="1:145" s="36" customFormat="1" x14ac:dyDescent="0.15">
      <c r="A7" s="28"/>
      <c r="B7" s="37">
        <v>2018</v>
      </c>
      <c r="C7" s="37">
        <v>322067</v>
      </c>
      <c r="D7" s="37">
        <v>47</v>
      </c>
      <c r="E7" s="37">
        <v>17</v>
      </c>
      <c r="F7" s="37">
        <v>8</v>
      </c>
      <c r="G7" s="37">
        <v>0</v>
      </c>
      <c r="H7" s="37" t="s">
        <v>96</v>
      </c>
      <c r="I7" s="37" t="s">
        <v>97</v>
      </c>
      <c r="J7" s="37" t="s">
        <v>98</v>
      </c>
      <c r="K7" s="37" t="s">
        <v>99</v>
      </c>
      <c r="L7" s="37" t="s">
        <v>100</v>
      </c>
      <c r="M7" s="37" t="s">
        <v>101</v>
      </c>
      <c r="N7" s="38" t="s">
        <v>102</v>
      </c>
      <c r="O7" s="38" t="s">
        <v>103</v>
      </c>
      <c r="P7" s="38">
        <v>0.4</v>
      </c>
      <c r="Q7" s="38">
        <v>100</v>
      </c>
      <c r="R7" s="38">
        <v>3439</v>
      </c>
      <c r="S7" s="38">
        <v>38962</v>
      </c>
      <c r="T7" s="38">
        <v>420.93</v>
      </c>
      <c r="U7" s="38">
        <v>92.56</v>
      </c>
      <c r="V7" s="38">
        <v>154</v>
      </c>
      <c r="W7" s="38">
        <v>0.12</v>
      </c>
      <c r="X7" s="38">
        <v>1283.33</v>
      </c>
      <c r="Y7" s="38">
        <v>79.36</v>
      </c>
      <c r="Z7" s="38">
        <v>81.510000000000005</v>
      </c>
      <c r="AA7" s="38">
        <v>87.15</v>
      </c>
      <c r="AB7" s="38">
        <v>99.29</v>
      </c>
      <c r="AC7" s="38">
        <v>100.71</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855.15</v>
      </c>
      <c r="BG7" s="38">
        <v>808.29</v>
      </c>
      <c r="BH7" s="38">
        <v>805.43</v>
      </c>
      <c r="BI7" s="38">
        <v>631.82000000000005</v>
      </c>
      <c r="BJ7" s="38">
        <v>529.6</v>
      </c>
      <c r="BK7" s="38">
        <v>163.30000000000001</v>
      </c>
      <c r="BL7" s="38">
        <v>332.28</v>
      </c>
      <c r="BM7" s="38">
        <v>274.07</v>
      </c>
      <c r="BN7" s="38">
        <v>243.02</v>
      </c>
      <c r="BO7" s="38">
        <v>196.19</v>
      </c>
      <c r="BP7" s="38">
        <v>196.19</v>
      </c>
      <c r="BQ7" s="38">
        <v>44.19</v>
      </c>
      <c r="BR7" s="38">
        <v>44.22</v>
      </c>
      <c r="BS7" s="38">
        <v>64.75</v>
      </c>
      <c r="BT7" s="38">
        <v>58.42</v>
      </c>
      <c r="BU7" s="38">
        <v>58.64</v>
      </c>
      <c r="BV7" s="38">
        <v>39.99</v>
      </c>
      <c r="BW7" s="38">
        <v>35.83</v>
      </c>
      <c r="BX7" s="38">
        <v>37.06</v>
      </c>
      <c r="BY7" s="38">
        <v>41.35</v>
      </c>
      <c r="BZ7" s="38">
        <v>39.07</v>
      </c>
      <c r="CA7" s="38">
        <v>39.07</v>
      </c>
      <c r="CB7" s="38">
        <v>455.9</v>
      </c>
      <c r="CC7" s="38">
        <v>445.37</v>
      </c>
      <c r="CD7" s="38">
        <v>307.58</v>
      </c>
      <c r="CE7" s="38">
        <v>340.68</v>
      </c>
      <c r="CF7" s="38">
        <v>341.16</v>
      </c>
      <c r="CG7" s="38">
        <v>477.5</v>
      </c>
      <c r="CH7" s="38">
        <v>528.37</v>
      </c>
      <c r="CI7" s="38">
        <v>514.20000000000005</v>
      </c>
      <c r="CJ7" s="38">
        <v>456.7</v>
      </c>
      <c r="CK7" s="38">
        <v>485</v>
      </c>
      <c r="CL7" s="38">
        <v>485</v>
      </c>
      <c r="CM7" s="38">
        <v>44.44</v>
      </c>
      <c r="CN7" s="38">
        <v>44.44</v>
      </c>
      <c r="CO7" s="38">
        <v>44.44</v>
      </c>
      <c r="CP7" s="38">
        <v>43.06</v>
      </c>
      <c r="CQ7" s="38">
        <v>43.06</v>
      </c>
      <c r="CR7" s="38">
        <v>28.81</v>
      </c>
      <c r="CS7" s="38">
        <v>27.46</v>
      </c>
      <c r="CT7" s="38">
        <v>27.55</v>
      </c>
      <c r="CU7" s="38">
        <v>27.26</v>
      </c>
      <c r="CV7" s="38">
        <v>27.09</v>
      </c>
      <c r="CW7" s="38">
        <v>27.09</v>
      </c>
      <c r="CX7" s="38">
        <v>98.14</v>
      </c>
      <c r="CY7" s="38">
        <v>98.11</v>
      </c>
      <c r="CZ7" s="38">
        <v>98.11</v>
      </c>
      <c r="DA7" s="38">
        <v>98.06</v>
      </c>
      <c r="DB7" s="38">
        <v>98.05</v>
      </c>
      <c r="DC7" s="38">
        <v>95.8</v>
      </c>
      <c r="DD7" s="38">
        <v>94.81</v>
      </c>
      <c r="DE7" s="38">
        <v>94.87</v>
      </c>
      <c r="DF7" s="38">
        <v>94.93</v>
      </c>
      <c r="DG7" s="38">
        <v>95.1</v>
      </c>
      <c r="DH7" s="38">
        <v>95.1</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v>
      </c>
      <c r="EK7" s="38">
        <v>0</v>
      </c>
      <c r="EL7" s="38">
        <v>0</v>
      </c>
      <c r="EM7" s="38">
        <v>0</v>
      </c>
      <c r="EN7" s="38">
        <v>0</v>
      </c>
      <c r="EO7" s="38">
        <v>0</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104</v>
      </c>
      <c r="C9" s="40" t="s">
        <v>105</v>
      </c>
      <c r="D9" s="40" t="s">
        <v>106</v>
      </c>
      <c r="E9" s="40" t="s">
        <v>107</v>
      </c>
      <c r="F9" s="40" t="s">
        <v>108</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yasugi</cp:lastModifiedBy>
  <dcterms:created xsi:type="dcterms:W3CDTF">2019-12-05T05:26:45Z</dcterms:created>
  <dcterms:modified xsi:type="dcterms:W3CDTF">2020-02-20T06:18:37Z</dcterms:modified>
  <cp:category/>
</cp:coreProperties>
</file>