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65.142\09水-下水道課\管理\公営企業関連\4.経営比較分析\200116経営比較分析表（H30決算）\打ち返し\下水道\"/>
    </mc:Choice>
  </mc:AlternateContent>
  <workbookProtection workbookAlgorithmName="SHA-512" workbookHashValue="ZgOhRQE+GFHeFbWDhxxNVUJVbrRWvnzPC56lnFEOI3I6EO2PqpI3ZiY6sTmuKimkQj+n95kmM+xCxvYk4qoUlQ==" workbookSaltValue="dhUSxpLFTD85m2Ss9/xN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<sst xmlns="http://schemas.openxmlformats.org/spreadsheetml/2006/main" count="233" uniqueCount="115">
  <si>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</si>
  <si>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</si>
  <si>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</si>
  <si>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</si>
  <si>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</si>
  <si>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</si>
  <si>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</si>
  <si>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</si>
  <si>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</si>
  <si>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</si>
  <si>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</si>
  <si>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</si>
  <si>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</si>
  <si>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</si>
  <si>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</si>
  <si>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</si>
  <si>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</si>
  <si>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</si>
  <si>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</si>
  <si>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</si>
  <si>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</si>
  <si>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</si>
  <si>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</si>
  <si>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</si>
  <si>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</si>
  <si>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</si>
  <si>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</si>
  <si>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</si>
  <si>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</si>
  <si>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</si>
  <si>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</si>
  <si>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</si>
  <si>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</si>
  <si>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</si>
  <si>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</si>
  <si>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</si>
  <si>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</si>
  <si>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</si>
  <si>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</si>
  <si>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</si>
  <si>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</si>
  <si>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</si>
  <si>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</si>
  <si>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</si>
  <si>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</si>
  <si>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</si>
  <si>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</si>
  <si>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</si>
  <si>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</si>
  <si>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</si>
  <si>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</si>
  <si>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</si>
  <si>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</si>
  <si>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</si>
  <si>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</si>
  <si>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</si>
  <si>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</si>
  <si>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</si>
  <si>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</si>
  <si>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</si>
  <si>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</si>
  <si>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</si>
  <si>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</si>
  <si>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</si>
  <si>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</si>
  <si>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</si>
  <si>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</si>
  <si>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</si>
  <si>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</si>
  <si>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</si>
  <si>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</si>
  <si>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</si>
  <si>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</si>
  <si>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</si>
  <si>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</si>
  <si>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</si>
  <si>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</si>
  <si>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</si>
  <si>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</si>
  <si>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</si>
  <si>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</si>
  <si>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</si>
  <si>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</si>
  <si>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</si>
  <si>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</si>
  <si>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</si>
  <si>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</si>
  <si>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</si>
  <si>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</si>
  <si>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</si>
  <si>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</si>
  <si>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</si>
  <si>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</si>
  <si>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</si>
  <si>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</si>
  <si>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</si>
  <si>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</si>
  <si>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</si>
  <si>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</si>
  <si>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</si>
  <si>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</si>
  <si>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</si>
  <si>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</si>
  <si>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</si>
  <si>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</si>
  <si>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</si>
  <si>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</si>
  <si>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</si>
  <si>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</si>
  <si>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</si>
  <si>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</si>
  <si>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</si>
  <si>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・今後も未接続世帯への働きかけを積極的に行い水洗化率向上を図り使用料収入を増加させるとともに、維持管理費の節減を行い、経営の健全化を図っていく必要がある。
・令和2年4月1日より企業会計化を行うので、今後は経営・資産状況を的確に把握できるようになる。それにより、より適切な経営戦略に向けた取組を行う必要がある。</t>
    <rPh sb="47" eb="49">
      <t>イジ</t>
    </rPh>
    <rPh sb="49" eb="52">
      <t>カンリヒ</t>
    </rPh>
    <rPh sb="53" eb="55">
      <t>セツゲン</t>
    </rPh>
    <rPh sb="56" eb="57">
      <t>オコナ</t>
    </rPh>
    <rPh sb="66" eb="67">
      <t>ハカ</t>
    </rPh>
    <rPh sb="71" eb="73">
      <t>ヒツヨウ</t>
    </rPh>
    <phoneticPr fontId="4"/>
  </si>
  <si>
    <t>・布設した管渠はまだ新しく（平成13年度供用開始）、現状では問題ない。
・今後は長寿命化計画策定へ向けた取組を行っていく必要がある。</t>
    <rPh sb="1" eb="3">
      <t>フセツ</t>
    </rPh>
    <rPh sb="5" eb="7">
      <t>カンキョ</t>
    </rPh>
    <rPh sb="10" eb="11">
      <t>アタラ</t>
    </rPh>
    <rPh sb="14" eb="16">
      <t>ヘイセイ</t>
    </rPh>
    <rPh sb="18" eb="20">
      <t>ネンド</t>
    </rPh>
    <rPh sb="20" eb="22">
      <t>キョウヨウ</t>
    </rPh>
    <rPh sb="22" eb="24">
      <t>カイシ</t>
    </rPh>
    <rPh sb="26" eb="28">
      <t>ゲンジョウ</t>
    </rPh>
    <rPh sb="30" eb="32">
      <t>モンダイ</t>
    </rPh>
    <rPh sb="37" eb="39">
      <t>コンゴ</t>
    </rPh>
    <rPh sb="40" eb="41">
      <t>チョウ</t>
    </rPh>
    <rPh sb="41" eb="44">
      <t>ジュミョウカ</t>
    </rPh>
    <rPh sb="44" eb="46">
      <t>ケイカク</t>
    </rPh>
    <rPh sb="46" eb="48">
      <t>サクテイ</t>
    </rPh>
    <rPh sb="49" eb="50">
      <t>ム</t>
    </rPh>
    <rPh sb="52" eb="54">
      <t>トリクミ</t>
    </rPh>
    <rPh sb="55" eb="56">
      <t>オコナ</t>
    </rPh>
    <rPh sb="60" eb="62">
      <t>ヒツヨウ</t>
    </rPh>
    <phoneticPr fontId="4"/>
  </si>
  <si>
    <t>・収益的収支比率は上昇傾向にあるが、これは一般会計からの繰入金の増加によるものであり、経費回収率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・水洗化率は微増しているものの、節水意識の向上ならびに人口の減少による影響から、使用料収入は減少傾向にある。
・事業完了しており、企業債償還のピークも過ぎているため、企業債残高は減少傾向にある。</t>
    <rPh sb="9" eb="11">
      <t>ジョウショウ</t>
    </rPh>
    <rPh sb="11" eb="13">
      <t>ケイコウ</t>
    </rPh>
    <rPh sb="97" eb="98">
      <t>ウエ</t>
    </rPh>
    <rPh sb="106" eb="107">
      <t>スデ</t>
    </rPh>
    <rPh sb="111" eb="113">
      <t>カンリョウ</t>
    </rPh>
    <rPh sb="192" eb="194">
      <t>ビゾウ</t>
    </rPh>
    <rPh sb="242" eb="244">
      <t>ジギョウ</t>
    </rPh>
    <rPh sb="244" eb="246">
      <t>カンリョウ</t>
    </rPh>
    <rPh sb="251" eb="253">
      <t>キギョウ</t>
    </rPh>
    <rPh sb="253" eb="254">
      <t>サイ</t>
    </rPh>
    <rPh sb="254" eb="256">
      <t>ショウカン</t>
    </rPh>
    <rPh sb="261" eb="262">
      <t>ス</t>
    </rPh>
    <rPh sb="269" eb="271">
      <t>キギョウ</t>
    </rPh>
    <rPh sb="271" eb="272">
      <t>サイ</t>
    </rPh>
    <rPh sb="272" eb="274">
      <t>ザンダカ</t>
    </rPh>
    <rPh sb="275" eb="277">
      <t>ゲンショウ</t>
    </rPh>
    <rPh sb="277" eb="27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</si>
</sst>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9-4D51-A8A4-FDCA531C81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2339-4D51-A8A4-FDCA531C81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B5-4B39-93F0-6490400B73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6DB5-4B39-93F0-6490400B73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84.31</c:v>
                </c:pt>
                <c:pt idx="1">
                  <c:v>85.23</c:v>
                </c:pt>
                <c:pt idx="2">
                  <c:v>85.42</c:v>
                </c:pt>
                <c:pt idx="3">
                  <c:v>85.64</c:v>
                </c:pt>
                <c:pt idx="4">
                  <c:v>86.72</c:v>
                </c:pt>
              </c:numCache>
            </c:numRef>
          </c:val>
          <c:extLst>
            <c:ext xmlns:c16="http://schemas.microsoft.com/office/drawing/2014/chart" uri="{C3380CC4-5D6E-409C-BE32-E72D297353CC}">
              <c16:uniqueId val="{00000000-DE62-4AB3-BE07-E7216C24DF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DE62-4AB3-BE07-E7216C24DF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59.6</c:v>
                </c:pt>
                <c:pt idx="1">
                  <c:v>68.11</c:v>
                </c:pt>
                <c:pt idx="2">
                  <c:v>73.05</c:v>
                </c:pt>
                <c:pt idx="3">
                  <c:v>78.91</c:v>
                </c:pt>
                <c:pt idx="4">
                  <c:v>79.5</c:v>
                </c:pt>
              </c:numCache>
            </c:numRef>
          </c:val>
          <c:extLst>
            <c:ext xmlns:c16="http://schemas.microsoft.com/office/drawing/2014/chart" uri="{C3380CC4-5D6E-409C-BE32-E72D297353CC}">
              <c16:uniqueId val="{00000000-2DF7-428C-8B5D-3CD3884994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7-428C-8B5D-3CD3884994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AD-4903-AB81-6DBFCC8E25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AD-4903-AB81-6DBFCC8E25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6-4E8F-8B0F-56D6567092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6-4E8F-8B0F-56D6567092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2-4984-AAC4-0389CF35B5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2-4984-AAC4-0389CF35B5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05-46BF-8986-5AE324D97B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5-46BF-8986-5AE324D97B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2266.83</c:v>
                </c:pt>
                <c:pt idx="1">
                  <c:v>2013.51</c:v>
                </c:pt>
                <c:pt idx="2">
                  <c:v>1595.31</c:v>
                </c:pt>
                <c:pt idx="3">
                  <c:v>1300.5899999999999</c:v>
                </c:pt>
                <c:pt idx="4">
                  <c:v>1147.29</c:v>
                </c:pt>
              </c:numCache>
            </c:numRef>
          </c:val>
          <c:extLst>
            <c:ext xmlns:c16="http://schemas.microsoft.com/office/drawing/2014/chart" uri="{C3380CC4-5D6E-409C-BE32-E72D297353CC}">
              <c16:uniqueId val="{00000000-73F3-4B1B-94A6-40501C57B6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73F3-4B1B-94A6-40501C57B6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73.11</c:v>
                </c:pt>
                <c:pt idx="1">
                  <c:v>78.650000000000006</c:v>
                </c:pt>
                <c:pt idx="2">
                  <c:v>82.49</c:v>
                </c:pt>
                <c:pt idx="3">
                  <c:v>87.76</c:v>
                </c:pt>
                <c:pt idx="4">
                  <c:v>87.34</c:v>
                </c:pt>
              </c:numCache>
            </c:numRef>
          </c:val>
          <c:extLst>
            <c:ext xmlns:c16="http://schemas.microsoft.com/office/drawing/2014/chart" uri="{C3380CC4-5D6E-409C-BE32-E72D297353CC}">
              <c16:uniqueId val="{00000000-82B6-406F-BD0B-0C25300701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82B6-406F-BD0B-0C25300701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308.13</c:v>
                </c:pt>
                <c:pt idx="1">
                  <c:v>294.08</c:v>
                </c:pt>
                <c:pt idx="2">
                  <c:v>261.64999999999998</c:v>
                </c:pt>
                <c:pt idx="3">
                  <c:v>255.93</c:v>
                </c:pt>
                <c:pt idx="4">
                  <c:v>250.03</c:v>
                </c:pt>
              </c:numCache>
            </c:numRef>
          </c:val>
          <c:extLst>
            <c:ext xmlns:c16="http://schemas.microsoft.com/office/drawing/2014/chart" uri="{C3380CC4-5D6E-409C-BE32-E72D297353CC}">
              <c16:uniqueId val="{00000000-E73C-4544-B858-57689DA2EF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E73C-4544-B858-57689DA2EF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安来市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38962</v>
      </c>
      <c r="AM8" s="50"/>
      <c r="AN8" s="50"/>
      <c r="AO8" s="50"/>
      <c r="AP8" s="50"/>
      <c r="AQ8" s="50"/>
      <c r="AR8" s="50"/>
      <c r="AS8" s="50"/>
      <c r="AT8" s="45">
        <f>データ!T6</f>
        <v>420.93</v>
      </c>
      <c r="AU8" s="45"/>
      <c r="AV8" s="45"/>
      <c r="AW8" s="45"/>
      <c r="AX8" s="45"/>
      <c r="AY8" s="45"/>
      <c r="AZ8" s="45"/>
      <c r="BA8" s="45"/>
      <c r="BB8" s="45">
        <f>データ!U6</f>
        <v>92.56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8.7899999999999991</v>
      </c>
      <c r="Q10" s="45"/>
      <c r="R10" s="45"/>
      <c r="S10" s="45"/>
      <c r="T10" s="45"/>
      <c r="U10" s="45"/>
      <c r="V10" s="45"/>
      <c r="W10" s="45">
        <f>データ!Q6</f>
        <v>100</v>
      </c>
      <c r="X10" s="45"/>
      <c r="Y10" s="45"/>
      <c r="Z10" s="45"/>
      <c r="AA10" s="45"/>
      <c r="AB10" s="45"/>
      <c r="AC10" s="45"/>
      <c r="AD10" s="50">
        <f>データ!R6</f>
        <v>3439</v>
      </c>
      <c r="AE10" s="50"/>
      <c r="AF10" s="50"/>
      <c r="AG10" s="50"/>
      <c r="AH10" s="50"/>
      <c r="AI10" s="50"/>
      <c r="AJ10" s="50"/>
      <c r="AK10" s="2"/>
      <c r="AL10" s="50">
        <f>データ!V6</f>
        <v>3404</v>
      </c>
      <c r="AM10" s="50"/>
      <c r="AN10" s="50"/>
      <c r="AO10" s="50"/>
      <c r="AP10" s="50"/>
      <c r="AQ10" s="50"/>
      <c r="AR10" s="50"/>
      <c r="AS10" s="50"/>
      <c r="AT10" s="45">
        <f>データ!W6</f>
        <v>1.19</v>
      </c>
      <c r="AU10" s="45"/>
      <c r="AV10" s="45"/>
      <c r="AW10" s="45"/>
      <c r="AX10" s="45"/>
      <c r="AY10" s="45"/>
      <c r="AZ10" s="45"/>
      <c r="BA10" s="45"/>
      <c r="BB10" s="45">
        <f>データ!X6</f>
        <v>2860.5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44</v>
      </c>
      <c r="O86" s="26" t="str">
        <f>データ!EO6</f>
        <v>【0.12】</v>
      </c>
    </row>
  </sheetData>
  <sheetProtection algorithmName="SHA-512" hashValue="a1XbpaW7Vw827uZG6BLwYwa3ZqYA2JsdEuHfwcAXQuMV1ti8VpfdpYbci17o74AaShh0STLT7XeqKWVyJQ1T7A==" saltValue="cL0O4yIptUNO4K1hZoWh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322067</v>
      </c>
      <c r="D6" s="33">
        <f t="shared" si="3"/>
        <v>47</v>
      </c>
      <c r="E6" s="33">
        <f t="shared" si="3"/>
        <v>17</v>
      </c>
      <c r="F6" s="33">
        <f t="shared" si="3"/>
        <v>4</v>
      </c>
      <c r="G6" s="33">
        <f t="shared" si="3"/>
        <v>0</v>
      </c>
      <c r="H6" s="33" t="str">
        <f t="shared" si="3"/>
        <v>島根県　安来市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8.7899999999999991</v>
      </c>
      <c r="Q6" s="34">
        <f t="shared" si="3"/>
        <v>100</v>
      </c>
      <c r="R6" s="34">
        <f t="shared" si="3"/>
        <v>3439</v>
      </c>
      <c r="S6" s="34">
        <f t="shared" si="3"/>
        <v>38962</v>
      </c>
      <c r="T6" s="34">
        <f t="shared" si="3"/>
        <v>420.93</v>
      </c>
      <c r="U6" s="34">
        <f t="shared" si="3"/>
        <v>92.56</v>
      </c>
      <c r="V6" s="34">
        <f t="shared" si="3"/>
        <v>3404</v>
      </c>
      <c r="W6" s="34">
        <f t="shared" si="3"/>
        <v>1.19</v>
      </c>
      <c r="X6" s="34">
        <f t="shared" si="3"/>
        <v>2860.5</v>
      </c>
      <c r="Y6" s="35">
        <f>IF(Y7="",NA(),Y7)</f>
        <v>59.6</v>
      </c>
      <c r="Z6" s="35">
        <f t="shared" ref="Z6:AH6" si="4">IF(Z7="",NA(),Z7)</f>
        <v>68.11</v>
      </c>
      <c r="AA6" s="35">
        <f t="shared" si="4"/>
        <v>73.05</v>
      </c>
      <c r="AB6" s="35">
        <f t="shared" si="4"/>
        <v>78.91</v>
      </c>
      <c r="AC6" s="35">
        <f t="shared" si="4"/>
        <v>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2266.83</v>
      </c>
      <c r="BG6" s="35">
        <f t="shared" ref="BG6:BO6" si="7">IF(BG7="",NA(),BG7)</f>
        <v>2013.51</v>
      </c>
      <c r="BH6" s="35">
        <f t="shared" si="7"/>
        <v>1595.31</v>
      </c>
      <c r="BI6" s="35">
        <f t="shared" si="7"/>
        <v>1300.5899999999999</v>
      </c>
      <c r="BJ6" s="35">
        <f t="shared" si="7"/>
        <v>1147.29</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73.11</v>
      </c>
      <c r="BR6" s="35">
        <f t="shared" ref="BR6:BZ6" si="8">IF(BR7="",NA(),BR7)</f>
        <v>78.650000000000006</v>
      </c>
      <c r="BS6" s="35">
        <f t="shared" si="8"/>
        <v>82.49</v>
      </c>
      <c r="BT6" s="35">
        <f t="shared" si="8"/>
        <v>87.76</v>
      </c>
      <c r="BU6" s="35">
        <f t="shared" si="8"/>
        <v>87.34</v>
      </c>
      <c r="BV6" s="35">
        <f t="shared" si="8"/>
        <v>50.54</v>
      </c>
      <c r="BW6" s="35">
        <f t="shared" si="8"/>
        <v>49.22</v>
      </c>
      <c r="BX6" s="35">
        <f t="shared" si="8"/>
        <v>69.87</v>
      </c>
      <c r="BY6" s="35">
        <f t="shared" si="8"/>
        <v>74.3</v>
      </c>
      <c r="BZ6" s="35">
        <f t="shared" si="8"/>
        <v>72.260000000000005</v>
      </c>
      <c r="CA6" s="34" t="str">
        <f>IF(CA7="","",IF(CA7="-","【-】","【"&amp;SUBSTITUTE(TEXT(CA7,"#,##0.00"),"-","△")&amp;"】"))</f>
        <v>【74.48】</v>
      </c>
      <c r="CB6" s="35">
        <f>IF(CB7="",NA(),CB7)</f>
        <v>308.13</v>
      </c>
      <c r="CC6" s="35">
        <f t="shared" ref="CC6:CK6" si="9">IF(CC7="",NA(),CC7)</f>
        <v>294.08</v>
      </c>
      <c r="CD6" s="35">
        <f t="shared" si="9"/>
        <v>261.64999999999998</v>
      </c>
      <c r="CE6" s="35">
        <f t="shared" si="9"/>
        <v>255.93</v>
      </c>
      <c r="CF6" s="35">
        <f t="shared" si="9"/>
        <v>250.03</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84.31</v>
      </c>
      <c r="CY6" s="35">
        <f t="shared" ref="CY6:DG6" si="11">IF(CY7="",NA(),CY7)</f>
        <v>85.23</v>
      </c>
      <c r="CZ6" s="35">
        <f t="shared" si="11"/>
        <v>85.42</v>
      </c>
      <c r="DA6" s="35">
        <f t="shared" si="11"/>
        <v>85.64</v>
      </c>
      <c r="DB6" s="35">
        <f t="shared" si="11"/>
        <v>86.72</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322067</v>
      </c>
      <c r="D7" s="37">
        <v>47</v>
      </c>
      <c r="E7" s="37">
        <v>17</v>
      </c>
      <c r="F7" s="37">
        <v>4</v>
      </c>
      <c r="G7" s="37">
        <v>0</v>
      </c>
      <c r="H7" s="37" t="s">
        <v>99</v>
      </c>
      <c r="I7" s="37" t="s">
        <v>100</v>
      </c>
      <c r="J7" s="37" t="s">
        <v>101</v>
      </c>
      <c r="K7" s="37" t="s">
        <v>102</v>
      </c>
      <c r="L7" s="37" t="s">
        <v>103</v>
      </c>
      <c r="M7" s="37" t="s">
        <v>104</v>
      </c>
      <c r="N7" s="38" t="s">
        <v>105</v>
      </c>
      <c r="O7" s="38" t="s">
        <v>106</v>
      </c>
      <c r="P7" s="38">
        <v>8.7899999999999991</v>
      </c>
      <c r="Q7" s="38">
        <v>100</v>
      </c>
      <c r="R7" s="38">
        <v>3439</v>
      </c>
      <c r="S7" s="38">
        <v>38962</v>
      </c>
      <c r="T7" s="38">
        <v>420.93</v>
      </c>
      <c r="U7" s="38">
        <v>92.56</v>
      </c>
      <c r="V7" s="38">
        <v>3404</v>
      </c>
      <c r="W7" s="38">
        <v>1.19</v>
      </c>
      <c r="X7" s="38">
        <v>2860.5</v>
      </c>
      <c r="Y7" s="38">
        <v>59.6</v>
      </c>
      <c r="Z7" s="38">
        <v>68.11</v>
      </c>
      <c r="AA7" s="38">
        <v>73.05</v>
      </c>
      <c r="AB7" s="38">
        <v>78.91</v>
      </c>
      <c r="AC7" s="38">
        <v>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2266.83</v>
      </c>
      <c r="BG7" s="38">
        <v>2013.51</v>
      </c>
      <c r="BH7" s="38">
        <v>1595.31</v>
      </c>
      <c r="BI7" s="38">
        <v>1300.5899999999999</v>
      </c>
      <c r="BJ7" s="38">
        <v>1147.29</v>
      </c>
      <c r="BK7" s="38">
        <v>1671.86</v>
      </c>
      <c r="BL7" s="38">
        <v>1673.47</v>
      </c>
      <c r="BM7" s="38">
        <v>1298.9100000000001</v>
      </c>
      <c r="BN7" s="38">
        <v>1243.71</v>
      </c>
      <c r="BO7" s="38">
        <v>1194.1500000000001</v>
      </c>
      <c r="BP7" s="38">
        <v>1209.4000000000001</v>
      </c>
      <c r="BQ7" s="38">
        <v>73.11</v>
      </c>
      <c r="BR7" s="38">
        <v>78.650000000000006</v>
      </c>
      <c r="BS7" s="38">
        <v>82.49</v>
      </c>
      <c r="BT7" s="38">
        <v>87.76</v>
      </c>
      <c r="BU7" s="38">
        <v>87.34</v>
      </c>
      <c r="BV7" s="38">
        <v>50.54</v>
      </c>
      <c r="BW7" s="38">
        <v>49.22</v>
      </c>
      <c r="BX7" s="38">
        <v>69.87</v>
      </c>
      <c r="BY7" s="38">
        <v>74.3</v>
      </c>
      <c r="BZ7" s="38">
        <v>72.260000000000005</v>
      </c>
      <c r="CA7" s="38">
        <v>74.48</v>
      </c>
      <c r="CB7" s="38">
        <v>308.13</v>
      </c>
      <c r="CC7" s="38">
        <v>294.08</v>
      </c>
      <c r="CD7" s="38">
        <v>261.64999999999998</v>
      </c>
      <c r="CE7" s="38">
        <v>255.93</v>
      </c>
      <c r="CF7" s="38">
        <v>250.03</v>
      </c>
      <c r="CG7" s="38">
        <v>320.36</v>
      </c>
      <c r="CH7" s="38">
        <v>332.02</v>
      </c>
      <c r="CI7" s="38">
        <v>234.96</v>
      </c>
      <c r="CJ7" s="38">
        <v>221.81</v>
      </c>
      <c r="CK7" s="38">
        <v>230.02</v>
      </c>
      <c r="CL7" s="38">
        <v>219.46</v>
      </c>
      <c r="CM7" s="38" t="s">
        <v>105</v>
      </c>
      <c r="CN7" s="38" t="s">
        <v>105</v>
      </c>
      <c r="CO7" s="38" t="s">
        <v>105</v>
      </c>
      <c r="CP7" s="38" t="s">
        <v>105</v>
      </c>
      <c r="CQ7" s="38" t="s">
        <v>105</v>
      </c>
      <c r="CR7" s="38">
        <v>34.74</v>
      </c>
      <c r="CS7" s="38">
        <v>36.65</v>
      </c>
      <c r="CT7" s="38">
        <v>42.9</v>
      </c>
      <c r="CU7" s="38">
        <v>43.36</v>
      </c>
      <c r="CV7" s="38">
        <v>42.56</v>
      </c>
      <c r="CW7" s="38">
        <v>42.82</v>
      </c>
      <c r="CX7" s="38">
        <v>84.31</v>
      </c>
      <c r="CY7" s="38">
        <v>85.23</v>
      </c>
      <c r="CZ7" s="38">
        <v>85.42</v>
      </c>
      <c r="DA7" s="38">
        <v>85.64</v>
      </c>
      <c r="DB7" s="38">
        <v>86.72</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2019-12-05T05:13:47Z</dcterms:created>
  <dcterms:modified xsi:type="dcterms:W3CDTF">2020-02-20T06:09:40Z</dcterms:modified>
  <cp:category/>
</cp:coreProperties>
</file>