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政策推進部\商工観光課\商工振興セクション\労政・商工\発電所\発電所関係\電気事業特別会計\経営比較分析表\R1\"/>
    </mc:Choice>
  </mc:AlternateContent>
  <workbookProtection workbookAlgorithmName="SHA-512" workbookHashValue="XztWyREgqjj66b4IVO+TqRw/ESyt9tEyu0LeWJHXeM9lv/utOy7pZ+ib5bRtJEbhzUheZ2+XxmVgCfV7FT4yTA==" workbookSaltValue="nIOb/jta6XtjJLrWmvjnh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J11" i="4"/>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ML10" i="5"/>
  <c r="MB10" i="5"/>
  <c r="LR10" i="5"/>
  <c r="LH10" i="5"/>
  <c r="JS10" i="5"/>
  <c r="ID10" i="5"/>
  <c r="GO10" i="5"/>
  <c r="FA10" i="5"/>
  <c r="DL10" i="5"/>
  <c r="BV10" i="5"/>
  <c r="H11" i="4"/>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<sst xmlns="http://schemas.openxmlformats.org/spreadsheetml/2006/main" count="988" uniqueCount="282">
  <si>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</si>
  <si>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</si>
  <si>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</si>
  <si>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</si>
  <si>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</si>
  <si>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</si>
  <si>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</si>
  <si>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</si>
  <si>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電気事業により生じた利益は、電気事業の円滑な運営を図るための電気事業基金に積み立てることを基本としており、将来の施設更新や維持修繕等に備えている。
【内訳】
・基金への積立　11,229千円
　名称：電気事業基金　
　目的：電気事業の円滑な運営を図るため
・実質収支黒字額（1,683千円）は次年度への繰越金</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</si>
  <si>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</si>
  <si>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</si>
  <si>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</si>
  <si>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</si>
  <si>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</si>
  <si>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</si>
  <si>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</si>
  <si>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</si>
  <si>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</si>
  <si>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</si>
  <si>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</si>
  <si>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</si>
  <si>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</si>
  <si>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</si>
  <si>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</si>
  <si>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</si>
  <si>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</si>
  <si>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</si>
  <si>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</si>
  <si>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</si>
  <si>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</si>
  <si>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</si>
  <si>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</si>
  <si>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</si>
  <si>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</si>
  <si>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</si>
  <si>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</si>
  <si>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</si>
  <si>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</si>
  <si>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</si>
  <si>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</si>
  <si>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</si>
  <si>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</si>
  <si>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</si>
  <si>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</si>
  <si>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</si>
  <si>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</si>
  <si>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</si>
  <si>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</si>
  <si>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</si>
  <si>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</si>
  <si>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</si>
  <si>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</si>
  <si>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</si>
  <si>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</si>
  <si>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</si>
  <si>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</si>
  <si>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</si>
  <si>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</si>
  <si>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</si>
  <si>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</si>
  <si>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</si>
  <si>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</si>
  <si>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</si>
  <si>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</si>
  <si>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</si>
  <si>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</si>
  <si>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</si>
  <si>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</si>
  <si>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</si>
  <si>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</si>
  <si>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</si>
  <si>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</si>
  <si>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</si>
  <si>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</si>
  <si>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</si>
  <si>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</si>
  <si>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</si>
  <si>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</si>
  <si>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</si>
  <si>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</si>
  <si>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</si>
  <si>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</si>
  <si>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</si>
  <si>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</si>
  <si>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</si>
  <si>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</si>
  <si>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</si>
  <si>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</si>
  <si>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</si>
  <si>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</si>
  <si>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</si>
  <si>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</si>
  <si>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</si>
  <si>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</si>
  <si>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</si>
  <si>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</si>
  <si>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</si>
  <si>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</si>
  <si>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</si>
  <si>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</si>
  <si>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</si>
  <si>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</si>
  <si>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</si>
  <si>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</si>
  <si>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</si>
  <si>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</si>
  <si>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</si>
  <si>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</si>
  <si>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</si>
  <si>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</si>
  <si>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</si>
  <si>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</si>
  <si>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</si>
  <si>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</si>
  <si>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</si>
  <si>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</si>
  <si>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</si>
  <si>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322067</t>
  </si>
  <si>
    <t>47</t>
  </si>
  <si>
    <t>04</t>
  </si>
  <si>
    <t>0</t>
  </si>
  <si>
    <t>000</t>
  </si>
  <si>
    <t>島根県　安来市</t>
  </si>
  <si>
    <t>法非適用</t>
  </si>
  <si>
    <t>電気事業</t>
  </si>
  <si>
    <t>非設置</t>
  </si>
  <si>
    <t>該当数値なし</t>
  </si>
  <si>
    <t>-</t>
  </si>
  <si>
    <t>令和元年9月30日　布部発電所</t>
  </si>
  <si>
    <t>令和18年2月28日　伯太発電所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</si>
  <si>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</si>
  <si>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</si>
  <si>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</si>
  <si>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</si>
  <si>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</si>
  <si>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</si>
  <si>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</si>
  <si>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</si>
  <si>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</si>
  <si>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</si>
  <si>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</si>
  <si>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</si>
  <si>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</si>
  <si>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</si>
  <si>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</si>
  <si>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</si>
  <si>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</si>
  <si>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</si>
  <si>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</si>
  <si>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</si>
  <si>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</si>
  <si>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</si>
  <si>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</si>
  <si>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</si>
  <si>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</si>
  <si>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</si>
  <si>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</si>
  <si>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</si>
  <si>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</si>
  <si>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</si>
  <si>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</si>
  <si>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</si>
  <si>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</si>
  <si>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</si>
  <si>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</si>
  <si>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</si>
  <si>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</si>
  <si>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</si>
  <si>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</si>
  <si>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</si>
  <si>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</si>
  <si>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</si>
  <si>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</si>
  <si>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</si>
  <si>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</si>
  <si>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</si>
  <si>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</si>
  <si>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</si>
  <si>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</si>
  <si>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</si>
  <si>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</si>
  <si>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</si>
  <si>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</si>
  <si>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</si>
  <si>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</si>
  <si>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</si>
  <si>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</si>
  <si>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</si>
  <si>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</si>
  <si>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</si>
  <si>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</si>
  <si>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</si>
  <si>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</si>
  <si>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</si>
  <si>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</si>
  <si>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</si>
  <si>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</si>
  <si>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</si>
  <si>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</si>
  <si>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</si>
  <si>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</si>
  <si>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</si>
  <si>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</si>
  <si>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</si>
  <si>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</si>
  <si>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</si>
  <si>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</si>
  <si>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</si>
  <si>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</si>
  <si>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</si>
  <si>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</si>
  <si>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</si>
  <si>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</si>
  <si>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</si>
  <si>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</si>
  <si>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</si>
  <si>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</si>
  <si>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</si>
  <si>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</si>
  <si>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</si>
  <si>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</si>
  <si>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</si>
  <si>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</si>
  <si>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</si>
  <si>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</si>
  <si>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</si>
  <si>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</si>
  <si>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</si>
  <si>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</si>
  <si>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</si>
  <si>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</si>
  <si>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</si>
  <si>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</si>
  <si>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</si>
  <si>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</si>
  <si>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</si>
  <si>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</si>
  <si>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</si>
  <si>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</si>
  <si>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</si>
  <si>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</si>
  <si>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</si>
  <si>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</si>
  <si>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</si>
  <si>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</si>
  <si>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</si>
  <si>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</si>
  <si>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</si>
  <si>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</si>
  <si>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</si>
  <si>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</si>
  <si>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</si>
  <si>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</si>
  <si>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</si>
  <si>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</si>
  <si>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</si>
  <si>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</si>
  <si>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</si>
  <si>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</si>
  <si>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</si>
  <si>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</si>
  <si>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</si>
  <si>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</si>
  <si>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</si>
  <si>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</si>
  <si>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</si>
  <si>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</si>
  <si>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</si>
  <si>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</si>
  <si>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</si>
  <si>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</si>
  <si>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</si>
  <si>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</si>
  <si>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</si>
  <si>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</si>
  <si>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</si>
  <si>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</si>
  <si>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</si>
  <si>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令和3年9月30日　布部発電所</t>
    <phoneticPr fontId="5"/>
  </si>
  <si>
    <t>　設備利用率について、上昇を続け平成30年度は81.4％となった。効率的な運用が行えている。
　修繕費比率について、平成30年度は伯太発電所災害復旧事業により9.2％まで増加したが、水力発電としては平均並みである。
　企業債残高対料金収入比率について、平成27年度は伯太発電所改修事業による企業債残高の増額と、改修事業中により料金収入が少なかったことで1,694.1％と非常に高い状況であったが、平成28年度からは安定的な料金収入が見込まれるようになり、平成30年度は762.0％であった。
　FIT収入割合について、平成30年度は前年度と横ばいのが65.5％であった。</t>
    <rPh sb="11" eb="13">
      <t>ジョウショウ</t>
    </rPh>
    <rPh sb="14" eb="15">
      <t>ツヅ</t>
    </rPh>
    <rPh sb="74" eb="76">
      <t>ジギョウ</t>
    </rPh>
    <phoneticPr fontId="5"/>
  </si>
  <si>
    <t>　本市の電気事業としては、小水力発電である布部発電所（225kw）と伯太発電所（95kw）の2施設を運営しており、平成26年度から公営企業会計（法非適用）による会計処理を行っている。
　それぞれ昭和29年、昭和34年から発電を行っており、施設を修繕しながら運営を行っている。
　伯太発電所については、固定価格買取制度（FIT)の適用となるよう改修工事を行い、平成28年3月からFIT認定設備として発電を行っている。
　経営状況の指標である収益的収支比率について、平成30年度は146.6％であり、目標値の100％、平均値の123.2％よりも収益の割合が良い状況である。数値としては、前年度と横ばいであり経営が安定しつつあるが、令和5～6年度に布部発電所改修事業の現地工事を控えており、今後も収支バランスに注視する必要がある。
　営業収支比率について、平成30年度は445.4％であり目標値の100％、平均値の240.1％よりも良好な状況にある。前年度より減少したのは、主に伯太発電所災害復旧事業費によるものである。
　供給原価について、平成30年度は前年度より微増の12,189.8円となったが、平均値より低い状況は維持している。
　EBITDAについて、平成30年度は31,039千円と前年度より減少し、また平均値を下回っているため、今後維持管理費の削減等による経営改善が必要である。</t>
    <rPh sb="13" eb="14">
      <t>ショウ</t>
    </rPh>
    <rPh sb="122" eb="124">
      <t>シュウゼン</t>
    </rPh>
    <rPh sb="164" eb="166">
      <t>テキヨウ</t>
    </rPh>
    <rPh sb="191" eb="193">
      <t>ニンテイ</t>
    </rPh>
    <rPh sb="193" eb="195">
      <t>セツビ</t>
    </rPh>
    <rPh sb="198" eb="200">
      <t>ハツデン</t>
    </rPh>
    <rPh sb="201" eb="202">
      <t>オコナ</t>
    </rPh>
    <rPh sb="285" eb="287">
      <t>スウチ</t>
    </rPh>
    <rPh sb="292" eb="295">
      <t>ゼンネンド</t>
    </rPh>
    <rPh sb="296" eb="297">
      <t>ヨコ</t>
    </rPh>
    <rPh sb="302" eb="304">
      <t>ケイエイ</t>
    </rPh>
    <rPh sb="314" eb="315">
      <t>レイ</t>
    </rPh>
    <rPh sb="315" eb="316">
      <t>ワ</t>
    </rPh>
    <rPh sb="319" eb="321">
      <t>ネンド</t>
    </rPh>
    <rPh sb="322" eb="324">
      <t>フベ</t>
    </rPh>
    <rPh sb="324" eb="326">
      <t>ハツデン</t>
    </rPh>
    <rPh sb="326" eb="327">
      <t>ショ</t>
    </rPh>
    <rPh sb="327" eb="329">
      <t>カイシュウ</t>
    </rPh>
    <rPh sb="329" eb="331">
      <t>ジギョウ</t>
    </rPh>
    <rPh sb="332" eb="334">
      <t>ゲンチ</t>
    </rPh>
    <rPh sb="334" eb="336">
      <t>コウジ</t>
    </rPh>
    <rPh sb="337" eb="338">
      <t>ヒカ</t>
    </rPh>
    <rPh sb="343" eb="345">
      <t>コンゴ</t>
    </rPh>
    <rPh sb="423" eb="424">
      <t>ゼン</t>
    </rPh>
    <rPh sb="424" eb="426">
      <t>ネンド</t>
    </rPh>
    <rPh sb="428" eb="430">
      <t>ゲンショウ</t>
    </rPh>
    <rPh sb="435" eb="436">
      <t>オモ</t>
    </rPh>
    <rPh sb="437" eb="439">
      <t>ハクタ</t>
    </rPh>
    <rPh sb="439" eb="441">
      <t>ハツデン</t>
    </rPh>
    <rPh sb="441" eb="442">
      <t>ショ</t>
    </rPh>
    <rPh sb="442" eb="444">
      <t>サイガイ</t>
    </rPh>
    <rPh sb="444" eb="446">
      <t>フッキュウ</t>
    </rPh>
    <rPh sb="446" eb="449">
      <t>ジギョウヒ</t>
    </rPh>
    <rPh sb="476" eb="477">
      <t>ゼン</t>
    </rPh>
    <rPh sb="477" eb="479">
      <t>ネンド</t>
    </rPh>
    <rPh sb="481" eb="483">
      <t>ビゾウ</t>
    </rPh>
    <rPh sb="509" eb="511">
      <t>イジ</t>
    </rPh>
    <rPh sb="542" eb="543">
      <t>セン</t>
    </rPh>
    <rPh sb="543" eb="544">
      <t>エン</t>
    </rPh>
    <rPh sb="545" eb="548">
      <t>ゼンネンド</t>
    </rPh>
    <rPh sb="550" eb="552">
      <t>ゲンショウ</t>
    </rPh>
    <rPh sb="556" eb="559">
      <t>ヘイキンチ</t>
    </rPh>
    <rPh sb="560" eb="562">
      <t>シタマワ</t>
    </rPh>
    <rPh sb="569" eb="571">
      <t>コンゴ</t>
    </rPh>
    <rPh sb="571" eb="573">
      <t>イジ</t>
    </rPh>
    <rPh sb="573" eb="576">
      <t>カンリヒ</t>
    </rPh>
    <rPh sb="577" eb="579">
      <t>サクゲン</t>
    </rPh>
    <rPh sb="579" eb="580">
      <t>トウ</t>
    </rPh>
    <rPh sb="583" eb="585">
      <t>ケイエイ</t>
    </rPh>
    <rPh sb="585" eb="587">
      <t>カイゼン</t>
    </rPh>
    <rPh sb="588" eb="590">
      <t>ヒツヨウ</t>
    </rPh>
    <phoneticPr fontId="5"/>
  </si>
  <si>
    <t>　昭和29年及び昭和34年から稼動してきた2つの小水力発電所のみの事業である。
　伯太発電所は平成28年3月からFITによる発電を開始し、安定的に運営を行っている。
　布部発電所についても、現在改修事業に着手しており、令和6年度からFITによる発電を開始する予定である。また、令和2～4年度は既存設備での運転でありながらFIT単価が適用される見込みとなり、収支に余裕が生じる期間となる。
　今後は、より安定的な経営を行うことを目指すと共に、令和2年度中に経営戦略を策定し、FIT適用終了後の運営についても検討を進めていく。</t>
    <rPh sb="6" eb="7">
      <t>オヨ</t>
    </rPh>
    <rPh sb="8" eb="10">
      <t>ショウワ</t>
    </rPh>
    <rPh sb="97" eb="99">
      <t>カイシュウ</t>
    </rPh>
    <rPh sb="99" eb="101">
      <t>ジギョウ</t>
    </rPh>
    <rPh sb="109" eb="110">
      <t>レイ</t>
    </rPh>
    <rPh sb="110" eb="111">
      <t>ワ</t>
    </rPh>
    <rPh sb="122" eb="124">
      <t>ハツデン</t>
    </rPh>
    <rPh sb="138" eb="139">
      <t>レイ</t>
    </rPh>
    <rPh sb="139" eb="140">
      <t>ワ</t>
    </rPh>
    <rPh sb="143" eb="145">
      <t>ネンド</t>
    </rPh>
    <rPh sb="146" eb="148">
      <t>キゾン</t>
    </rPh>
    <rPh sb="148" eb="150">
      <t>セツビ</t>
    </rPh>
    <rPh sb="152" eb="154">
      <t>ウンテン</t>
    </rPh>
    <rPh sb="163" eb="165">
      <t>タンカ</t>
    </rPh>
    <rPh sb="166" eb="168">
      <t>テキヨウ</t>
    </rPh>
    <rPh sb="171" eb="173">
      <t>ミコミ</t>
    </rPh>
    <rPh sb="178" eb="180">
      <t>シュウシ</t>
    </rPh>
    <rPh sb="181" eb="183">
      <t>ヨユウ</t>
    </rPh>
    <rPh sb="184" eb="185">
      <t>ショウ</t>
    </rPh>
    <rPh sb="187" eb="189">
      <t>キカン</t>
    </rPh>
    <rPh sb="220" eb="221">
      <t>レイ</t>
    </rPh>
    <rPh sb="221" eb="222">
      <t>ワ</t>
    </rPh>
    <rPh sb="225" eb="226">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</si>
</sst>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288.39999999999998</c:v>
                </c:pt>
                <c:pt idx="1">
                  <c:v>258.3</c:v>
                </c:pt>
                <c:pt idx="2">
                  <c:v>238.7</c:v>
                </c:pt>
                <c:pt idx="3">
                  <c:v>154.4</c:v>
                </c:pt>
                <c:pt idx="4">
                  <c:v>146.6</c:v>
                </c:pt>
              </c:numCache>
            </c:numRef>
          </c:val>
          <c:extLst xmlns:c16r2="http://schemas.microsoft.com/office/drawing/2015/06/chart">
            <c:ext xmlns:c16="http://schemas.microsoft.com/office/drawing/2014/chart" uri="{C3380CC4-5D6E-409C-BE32-E72D297353CC}">
              <c16:uniqueId val="{00000000-A921-4443-8F1E-8B1AD2AABF9A}"/>
            </c:ext>
          </c:extLst>
        </c:ser>
        <c:dLbls>
          <c:showLegendKey val="0"/>
          <c:showVal val="0"/>
          <c:showCatName val="0"/>
          <c:showSerName val="0"/>
          <c:showPercent val="0"/>
          <c:showBubbleSize val="0"/>
        </c:dLbls>
        <c:gapWidth val="180"/>
        <c:overlap val="-90"/>
        <c:axId val="235534736"/>
        <c:axId val="23553512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A921-4443-8F1E-8B1AD2AABF9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921-4443-8F1E-8B1AD2AABF9A}"/>
            </c:ext>
          </c:extLst>
        </c:ser>
        <c:dLbls>
          <c:showLegendKey val="0"/>
          <c:showVal val="0"/>
          <c:showCatName val="0"/>
          <c:showSerName val="0"/>
          <c:showPercent val="0"/>
          <c:showBubbleSize val="0"/>
        </c:dLbls>
        <c:marker val="1"/>
        <c:smooth val="0"/>
        <c:axId val="235534736"/>
        <c:axId val="235535120"/>
      </c:lineChart>
      <c:catAx>
        <c:axId val="235534736"/>
        <c:scaling>
          <c:orientation val="minMax"/>
        </c:scaling>
        <c:delete val="0"/>
        <c:axPos val="b"/>
        <c:numFmt formatCode="ge" sourceLinked="1"/>
        <c:majorTickMark val="none"/>
        <c:minorTickMark val="none"/>
        <c:tickLblPos val="none"/>
        <c:crossAx val="235535120"/>
        <c:crosses val="autoZero"/>
        <c:auto val="0"/>
        <c:lblAlgn val="ctr"/>
        <c:lblOffset val="100"/>
        <c:noMultiLvlLbl val="1"/>
      </c:catAx>
      <c:valAx>
        <c:axId val="23553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534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0</c:v>
                </c:pt>
                <c:pt idx="1">
                  <c:v>12.7</c:v>
                </c:pt>
                <c:pt idx="2">
                  <c:v>67.099999999999994</c:v>
                </c:pt>
                <c:pt idx="3">
                  <c:v>65.099999999999994</c:v>
                </c:pt>
                <c:pt idx="4">
                  <c:v>65.5</c:v>
                </c:pt>
              </c:numCache>
            </c:numRef>
          </c:val>
          <c:extLst xmlns:c16r2="http://schemas.microsoft.com/office/drawing/2015/06/chart">
            <c:ext xmlns:c16="http://schemas.microsoft.com/office/drawing/2014/chart" uri="{C3380CC4-5D6E-409C-BE32-E72D297353CC}">
              <c16:uniqueId val="{00000000-2733-4F2F-B32F-28A5A3366A80}"/>
            </c:ext>
          </c:extLst>
        </c:ser>
        <c:dLbls>
          <c:showLegendKey val="0"/>
          <c:showVal val="0"/>
          <c:showCatName val="0"/>
          <c:showSerName val="0"/>
          <c:showPercent val="0"/>
          <c:showBubbleSize val="0"/>
        </c:dLbls>
        <c:gapWidth val="180"/>
        <c:overlap val="-90"/>
        <c:axId val="236516440"/>
        <c:axId val="23651683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2733-4F2F-B32F-28A5A3366A80}"/>
            </c:ext>
          </c:extLst>
        </c:ser>
        <c:dLbls>
          <c:showLegendKey val="0"/>
          <c:showVal val="0"/>
          <c:showCatName val="0"/>
          <c:showSerName val="0"/>
          <c:showPercent val="0"/>
          <c:showBubbleSize val="0"/>
        </c:dLbls>
        <c:marker val="1"/>
        <c:smooth val="0"/>
        <c:axId val="236516440"/>
        <c:axId val="236516832"/>
      </c:lineChart>
      <c:catAx>
        <c:axId val="236516440"/>
        <c:scaling>
          <c:orientation val="minMax"/>
        </c:scaling>
        <c:delete val="0"/>
        <c:axPos val="b"/>
        <c:numFmt formatCode="ge" sourceLinked="1"/>
        <c:majorTickMark val="none"/>
        <c:minorTickMark val="none"/>
        <c:tickLblPos val="none"/>
        <c:crossAx val="236516832"/>
        <c:crosses val="autoZero"/>
        <c:auto val="0"/>
        <c:lblAlgn val="ctr"/>
        <c:lblOffset val="100"/>
        <c:noMultiLvlLbl val="1"/>
      </c:catAx>
      <c:valAx>
        <c:axId val="236516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516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65.2</c:v>
                </c:pt>
                <c:pt idx="1">
                  <c:v>66.2</c:v>
                </c:pt>
                <c:pt idx="2">
                  <c:v>77.3</c:v>
                </c:pt>
                <c:pt idx="3">
                  <c:v>80.5</c:v>
                </c:pt>
                <c:pt idx="4">
                  <c:v>81.400000000000006</c:v>
                </c:pt>
              </c:numCache>
            </c:numRef>
          </c:val>
          <c:extLst xmlns:c16r2="http://schemas.microsoft.com/office/drawing/2015/06/chart">
            <c:ext xmlns:c16="http://schemas.microsoft.com/office/drawing/2014/chart" uri="{C3380CC4-5D6E-409C-BE32-E72D297353CC}">
              <c16:uniqueId val="{00000000-CE8A-4672-9EBB-BF718BE5DB25}"/>
            </c:ext>
          </c:extLst>
        </c:ser>
        <c:dLbls>
          <c:showLegendKey val="0"/>
          <c:showVal val="0"/>
          <c:showCatName val="0"/>
          <c:showSerName val="0"/>
          <c:showPercent val="0"/>
          <c:showBubbleSize val="0"/>
        </c:dLbls>
        <c:gapWidth val="180"/>
        <c:overlap val="-90"/>
        <c:axId val="236517616"/>
        <c:axId val="23651800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56.1</c:v>
                </c:pt>
                <c:pt idx="1">
                  <c:v>61.8</c:v>
                </c:pt>
                <c:pt idx="2">
                  <c:v>61.6</c:v>
                </c:pt>
                <c:pt idx="3">
                  <c:v>57.7</c:v>
                </c:pt>
                <c:pt idx="4">
                  <c:v>57.6</c:v>
                </c:pt>
              </c:numCache>
            </c:numRef>
          </c:val>
          <c:smooth val="0"/>
          <c:extLst xmlns:c16r2="http://schemas.microsoft.com/office/drawing/2015/06/chart">
            <c:ext xmlns:c16="http://schemas.microsoft.com/office/drawing/2014/chart" uri="{C3380CC4-5D6E-409C-BE32-E72D297353CC}">
              <c16:uniqueId val="{00000001-CE8A-4672-9EBB-BF718BE5DB25}"/>
            </c:ext>
          </c:extLst>
        </c:ser>
        <c:dLbls>
          <c:showLegendKey val="0"/>
          <c:showVal val="0"/>
          <c:showCatName val="0"/>
          <c:showSerName val="0"/>
          <c:showPercent val="0"/>
          <c:showBubbleSize val="0"/>
        </c:dLbls>
        <c:marker val="1"/>
        <c:smooth val="0"/>
        <c:axId val="236517616"/>
        <c:axId val="236518008"/>
      </c:lineChart>
      <c:catAx>
        <c:axId val="236517616"/>
        <c:scaling>
          <c:orientation val="minMax"/>
        </c:scaling>
        <c:delete val="0"/>
        <c:axPos val="b"/>
        <c:numFmt formatCode="ge" sourceLinked="1"/>
        <c:majorTickMark val="none"/>
        <c:minorTickMark val="none"/>
        <c:tickLblPos val="none"/>
        <c:crossAx val="236518008"/>
        <c:crosses val="autoZero"/>
        <c:auto val="0"/>
        <c:lblAlgn val="ctr"/>
        <c:lblOffset val="100"/>
        <c:noMultiLvlLbl val="1"/>
      </c:catAx>
      <c:valAx>
        <c:axId val="236518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517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2.8</c:v>
                </c:pt>
                <c:pt idx="1">
                  <c:v>16</c:v>
                </c:pt>
                <c:pt idx="2">
                  <c:v>3.6</c:v>
                </c:pt>
                <c:pt idx="3">
                  <c:v>3.4</c:v>
                </c:pt>
                <c:pt idx="4">
                  <c:v>9.1999999999999993</c:v>
                </c:pt>
              </c:numCache>
            </c:numRef>
          </c:val>
          <c:extLst xmlns:c16r2="http://schemas.microsoft.com/office/drawing/2015/06/chart">
            <c:ext xmlns:c16="http://schemas.microsoft.com/office/drawing/2014/chart" uri="{C3380CC4-5D6E-409C-BE32-E72D297353CC}">
              <c16:uniqueId val="{00000000-8007-4C88-A16F-5B80E3CB3EAC}"/>
            </c:ext>
          </c:extLst>
        </c:ser>
        <c:dLbls>
          <c:showLegendKey val="0"/>
          <c:showVal val="0"/>
          <c:showCatName val="0"/>
          <c:showSerName val="0"/>
          <c:showPercent val="0"/>
          <c:showBubbleSize val="0"/>
        </c:dLbls>
        <c:gapWidth val="180"/>
        <c:overlap val="-90"/>
        <c:axId val="236518792"/>
        <c:axId val="23640633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16.7</c:v>
                </c:pt>
                <c:pt idx="1">
                  <c:v>8.6999999999999993</c:v>
                </c:pt>
                <c:pt idx="2">
                  <c:v>6.4</c:v>
                </c:pt>
                <c:pt idx="3">
                  <c:v>5.4</c:v>
                </c:pt>
                <c:pt idx="4">
                  <c:v>8.6999999999999993</c:v>
                </c:pt>
              </c:numCache>
            </c:numRef>
          </c:val>
          <c:smooth val="0"/>
          <c:extLst xmlns:c16r2="http://schemas.microsoft.com/office/drawing/2015/06/chart">
            <c:ext xmlns:c16="http://schemas.microsoft.com/office/drawing/2014/chart" uri="{C3380CC4-5D6E-409C-BE32-E72D297353CC}">
              <c16:uniqueId val="{00000001-8007-4C88-A16F-5B80E3CB3EAC}"/>
            </c:ext>
          </c:extLst>
        </c:ser>
        <c:dLbls>
          <c:showLegendKey val="0"/>
          <c:showVal val="0"/>
          <c:showCatName val="0"/>
          <c:showSerName val="0"/>
          <c:showPercent val="0"/>
          <c:showBubbleSize val="0"/>
        </c:dLbls>
        <c:marker val="1"/>
        <c:smooth val="0"/>
        <c:axId val="236518792"/>
        <c:axId val="236406336"/>
      </c:lineChart>
      <c:catAx>
        <c:axId val="236518792"/>
        <c:scaling>
          <c:orientation val="minMax"/>
        </c:scaling>
        <c:delete val="0"/>
        <c:axPos val="b"/>
        <c:numFmt formatCode="ge" sourceLinked="1"/>
        <c:majorTickMark val="none"/>
        <c:minorTickMark val="none"/>
        <c:tickLblPos val="none"/>
        <c:crossAx val="236406336"/>
        <c:crosses val="autoZero"/>
        <c:auto val="0"/>
        <c:lblAlgn val="ctr"/>
        <c:lblOffset val="100"/>
        <c:noMultiLvlLbl val="1"/>
      </c:catAx>
      <c:valAx>
        <c:axId val="236406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518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420.7</c:v>
                </c:pt>
                <c:pt idx="1">
                  <c:v>1694.1</c:v>
                </c:pt>
                <c:pt idx="2">
                  <c:v>855.3</c:v>
                </c:pt>
                <c:pt idx="3">
                  <c:v>803.5</c:v>
                </c:pt>
                <c:pt idx="4">
                  <c:v>762</c:v>
                </c:pt>
              </c:numCache>
            </c:numRef>
          </c:val>
          <c:extLst xmlns:c16r2="http://schemas.microsoft.com/office/drawing/2015/06/chart">
            <c:ext xmlns:c16="http://schemas.microsoft.com/office/drawing/2014/chart" uri="{C3380CC4-5D6E-409C-BE32-E72D297353CC}">
              <c16:uniqueId val="{00000000-FB30-4703-A3A7-8538537AB587}"/>
            </c:ext>
          </c:extLst>
        </c:ser>
        <c:dLbls>
          <c:showLegendKey val="0"/>
          <c:showVal val="0"/>
          <c:showCatName val="0"/>
          <c:showSerName val="0"/>
          <c:showPercent val="0"/>
          <c:showBubbleSize val="0"/>
        </c:dLbls>
        <c:gapWidth val="180"/>
        <c:overlap val="-90"/>
        <c:axId val="236407120"/>
        <c:axId val="2364075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333.7</c:v>
                </c:pt>
                <c:pt idx="1">
                  <c:v>351.4</c:v>
                </c:pt>
                <c:pt idx="2">
                  <c:v>390.3</c:v>
                </c:pt>
                <c:pt idx="3">
                  <c:v>394.9</c:v>
                </c:pt>
                <c:pt idx="4">
                  <c:v>375</c:v>
                </c:pt>
              </c:numCache>
            </c:numRef>
          </c:val>
          <c:smooth val="0"/>
          <c:extLst xmlns:c16r2="http://schemas.microsoft.com/office/drawing/2015/06/chart">
            <c:ext xmlns:c16="http://schemas.microsoft.com/office/drawing/2014/chart" uri="{C3380CC4-5D6E-409C-BE32-E72D297353CC}">
              <c16:uniqueId val="{00000001-FB30-4703-A3A7-8538537AB587}"/>
            </c:ext>
          </c:extLst>
        </c:ser>
        <c:dLbls>
          <c:showLegendKey val="0"/>
          <c:showVal val="0"/>
          <c:showCatName val="0"/>
          <c:showSerName val="0"/>
          <c:showPercent val="0"/>
          <c:showBubbleSize val="0"/>
        </c:dLbls>
        <c:marker val="1"/>
        <c:smooth val="0"/>
        <c:axId val="236407120"/>
        <c:axId val="236407512"/>
      </c:lineChart>
      <c:catAx>
        <c:axId val="236407120"/>
        <c:scaling>
          <c:orientation val="minMax"/>
        </c:scaling>
        <c:delete val="0"/>
        <c:axPos val="b"/>
        <c:numFmt formatCode="ge" sourceLinked="1"/>
        <c:majorTickMark val="none"/>
        <c:minorTickMark val="none"/>
        <c:tickLblPos val="none"/>
        <c:crossAx val="236407512"/>
        <c:crosses val="autoZero"/>
        <c:auto val="0"/>
        <c:lblAlgn val="ctr"/>
        <c:lblOffset val="100"/>
        <c:noMultiLvlLbl val="1"/>
      </c:catAx>
      <c:valAx>
        <c:axId val="236407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64071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EC-4F3D-B838-AB5CF57DB945}"/>
            </c:ext>
          </c:extLst>
        </c:ser>
        <c:dLbls>
          <c:showLegendKey val="0"/>
          <c:showVal val="0"/>
          <c:showCatName val="0"/>
          <c:showSerName val="0"/>
          <c:showPercent val="0"/>
          <c:showBubbleSize val="0"/>
        </c:dLbls>
        <c:gapWidth val="180"/>
        <c:overlap val="-90"/>
        <c:axId val="236408296"/>
        <c:axId val="23640868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EC-4F3D-B838-AB5CF57DB945}"/>
            </c:ext>
          </c:extLst>
        </c:ser>
        <c:dLbls>
          <c:showLegendKey val="0"/>
          <c:showVal val="0"/>
          <c:showCatName val="0"/>
          <c:showSerName val="0"/>
          <c:showPercent val="0"/>
          <c:showBubbleSize val="0"/>
        </c:dLbls>
        <c:marker val="1"/>
        <c:smooth val="0"/>
        <c:axId val="236408296"/>
        <c:axId val="236408688"/>
      </c:lineChart>
      <c:catAx>
        <c:axId val="236408296"/>
        <c:scaling>
          <c:orientation val="minMax"/>
        </c:scaling>
        <c:delete val="0"/>
        <c:axPos val="b"/>
        <c:numFmt formatCode="ge" sourceLinked="1"/>
        <c:majorTickMark val="none"/>
        <c:minorTickMark val="none"/>
        <c:tickLblPos val="none"/>
        <c:crossAx val="236408688"/>
        <c:crosses val="autoZero"/>
        <c:auto val="0"/>
        <c:lblAlgn val="ctr"/>
        <c:lblOffset val="100"/>
        <c:noMultiLvlLbl val="1"/>
      </c:catAx>
      <c:valAx>
        <c:axId val="236408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408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12.7</c:v>
                </c:pt>
                <c:pt idx="2">
                  <c:v>67.099999999999994</c:v>
                </c:pt>
                <c:pt idx="3">
                  <c:v>65.099999999999994</c:v>
                </c:pt>
                <c:pt idx="4">
                  <c:v>65.5</c:v>
                </c:pt>
              </c:numCache>
            </c:numRef>
          </c:val>
          <c:extLst xmlns:c16r2="http://schemas.microsoft.com/office/drawing/2015/06/chart">
            <c:ext xmlns:c16="http://schemas.microsoft.com/office/drawing/2014/chart" uri="{C3380CC4-5D6E-409C-BE32-E72D297353CC}">
              <c16:uniqueId val="{00000000-4BFC-43BF-A153-A32BA19FE6E8}"/>
            </c:ext>
          </c:extLst>
        </c:ser>
        <c:dLbls>
          <c:showLegendKey val="0"/>
          <c:showVal val="0"/>
          <c:showCatName val="0"/>
          <c:showSerName val="0"/>
          <c:showPercent val="0"/>
          <c:showBubbleSize val="0"/>
        </c:dLbls>
        <c:gapWidth val="180"/>
        <c:overlap val="-90"/>
        <c:axId val="236409472"/>
        <c:axId val="23640986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58.4</c:v>
                </c:pt>
                <c:pt idx="1">
                  <c:v>80.599999999999994</c:v>
                </c:pt>
                <c:pt idx="2">
                  <c:v>85.6</c:v>
                </c:pt>
                <c:pt idx="3">
                  <c:v>92</c:v>
                </c:pt>
                <c:pt idx="4">
                  <c:v>94.7</c:v>
                </c:pt>
              </c:numCache>
            </c:numRef>
          </c:val>
          <c:smooth val="0"/>
          <c:extLst xmlns:c16r2="http://schemas.microsoft.com/office/drawing/2015/06/chart">
            <c:ext xmlns:c16="http://schemas.microsoft.com/office/drawing/2014/chart" uri="{C3380CC4-5D6E-409C-BE32-E72D297353CC}">
              <c16:uniqueId val="{00000001-4BFC-43BF-A153-A32BA19FE6E8}"/>
            </c:ext>
          </c:extLst>
        </c:ser>
        <c:dLbls>
          <c:showLegendKey val="0"/>
          <c:showVal val="0"/>
          <c:showCatName val="0"/>
          <c:showSerName val="0"/>
          <c:showPercent val="0"/>
          <c:showBubbleSize val="0"/>
        </c:dLbls>
        <c:marker val="1"/>
        <c:smooth val="0"/>
        <c:axId val="236409472"/>
        <c:axId val="236409864"/>
      </c:lineChart>
      <c:catAx>
        <c:axId val="236409472"/>
        <c:scaling>
          <c:orientation val="minMax"/>
        </c:scaling>
        <c:delete val="0"/>
        <c:axPos val="b"/>
        <c:numFmt formatCode="ge" sourceLinked="1"/>
        <c:majorTickMark val="none"/>
        <c:minorTickMark val="none"/>
        <c:tickLblPos val="none"/>
        <c:crossAx val="236409864"/>
        <c:crosses val="autoZero"/>
        <c:auto val="0"/>
        <c:lblAlgn val="ctr"/>
        <c:lblOffset val="100"/>
        <c:noMultiLvlLbl val="1"/>
      </c:catAx>
      <c:valAx>
        <c:axId val="236409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409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3A-4396-B6A9-BD1DEBDB4D27}"/>
            </c:ext>
          </c:extLst>
        </c:ser>
        <c:dLbls>
          <c:showLegendKey val="0"/>
          <c:showVal val="0"/>
          <c:showCatName val="0"/>
          <c:showSerName val="0"/>
          <c:showPercent val="0"/>
          <c:showBubbleSize val="0"/>
        </c:dLbls>
        <c:gapWidth val="180"/>
        <c:overlap val="-90"/>
        <c:axId val="436394192"/>
        <c:axId val="43639458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3A-4396-B6A9-BD1DEBDB4D27}"/>
            </c:ext>
          </c:extLst>
        </c:ser>
        <c:dLbls>
          <c:showLegendKey val="0"/>
          <c:showVal val="0"/>
          <c:showCatName val="0"/>
          <c:showSerName val="0"/>
          <c:showPercent val="0"/>
          <c:showBubbleSize val="0"/>
        </c:dLbls>
        <c:marker val="1"/>
        <c:smooth val="0"/>
        <c:axId val="436394192"/>
        <c:axId val="436394584"/>
      </c:lineChart>
      <c:catAx>
        <c:axId val="436394192"/>
        <c:scaling>
          <c:orientation val="minMax"/>
        </c:scaling>
        <c:delete val="0"/>
        <c:axPos val="b"/>
        <c:numFmt formatCode="ge" sourceLinked="1"/>
        <c:majorTickMark val="none"/>
        <c:minorTickMark val="none"/>
        <c:tickLblPos val="none"/>
        <c:crossAx val="436394584"/>
        <c:crosses val="autoZero"/>
        <c:auto val="0"/>
        <c:lblAlgn val="ctr"/>
        <c:lblOffset val="100"/>
        <c:noMultiLvlLbl val="1"/>
      </c:catAx>
      <c:valAx>
        <c:axId val="436394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394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E4-42ED-8A74-F4323C266B8D}"/>
            </c:ext>
          </c:extLst>
        </c:ser>
        <c:dLbls>
          <c:showLegendKey val="0"/>
          <c:showVal val="0"/>
          <c:showCatName val="0"/>
          <c:showSerName val="0"/>
          <c:showPercent val="0"/>
          <c:showBubbleSize val="0"/>
        </c:dLbls>
        <c:gapWidth val="180"/>
        <c:overlap val="-90"/>
        <c:axId val="436395368"/>
        <c:axId val="43639576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E4-42ED-8A74-F4323C266B8D}"/>
            </c:ext>
          </c:extLst>
        </c:ser>
        <c:dLbls>
          <c:showLegendKey val="0"/>
          <c:showVal val="0"/>
          <c:showCatName val="0"/>
          <c:showSerName val="0"/>
          <c:showPercent val="0"/>
          <c:showBubbleSize val="0"/>
        </c:dLbls>
        <c:marker val="1"/>
        <c:smooth val="0"/>
        <c:axId val="436395368"/>
        <c:axId val="436395760"/>
      </c:lineChart>
      <c:catAx>
        <c:axId val="436395368"/>
        <c:scaling>
          <c:orientation val="minMax"/>
        </c:scaling>
        <c:delete val="0"/>
        <c:axPos val="b"/>
        <c:numFmt formatCode="ge" sourceLinked="1"/>
        <c:majorTickMark val="none"/>
        <c:minorTickMark val="none"/>
        <c:tickLblPos val="none"/>
        <c:crossAx val="436395760"/>
        <c:crosses val="autoZero"/>
        <c:auto val="0"/>
        <c:lblAlgn val="ctr"/>
        <c:lblOffset val="100"/>
        <c:noMultiLvlLbl val="1"/>
      </c:catAx>
      <c:valAx>
        <c:axId val="436395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395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D4-4A72-8A23-19F91A5C166B}"/>
            </c:ext>
          </c:extLst>
        </c:ser>
        <c:dLbls>
          <c:showLegendKey val="0"/>
          <c:showVal val="0"/>
          <c:showCatName val="0"/>
          <c:showSerName val="0"/>
          <c:showPercent val="0"/>
          <c:showBubbleSize val="0"/>
        </c:dLbls>
        <c:gapWidth val="180"/>
        <c:overlap val="-90"/>
        <c:axId val="436396544"/>
        <c:axId val="43639693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D4-4A72-8A23-19F91A5C166B}"/>
            </c:ext>
          </c:extLst>
        </c:ser>
        <c:dLbls>
          <c:showLegendKey val="0"/>
          <c:showVal val="0"/>
          <c:showCatName val="0"/>
          <c:showSerName val="0"/>
          <c:showPercent val="0"/>
          <c:showBubbleSize val="0"/>
        </c:dLbls>
        <c:marker val="1"/>
        <c:smooth val="0"/>
        <c:axId val="436396544"/>
        <c:axId val="436396936"/>
      </c:lineChart>
      <c:catAx>
        <c:axId val="436396544"/>
        <c:scaling>
          <c:orientation val="minMax"/>
        </c:scaling>
        <c:delete val="0"/>
        <c:axPos val="b"/>
        <c:numFmt formatCode="ge" sourceLinked="1"/>
        <c:majorTickMark val="none"/>
        <c:minorTickMark val="none"/>
        <c:tickLblPos val="none"/>
        <c:crossAx val="436396936"/>
        <c:crosses val="autoZero"/>
        <c:auto val="0"/>
        <c:lblAlgn val="ctr"/>
        <c:lblOffset val="100"/>
        <c:noMultiLvlLbl val="1"/>
      </c:catAx>
      <c:valAx>
        <c:axId val="436396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396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EC-49AA-9B28-3979C06B00BC}"/>
            </c:ext>
          </c:extLst>
        </c:ser>
        <c:dLbls>
          <c:showLegendKey val="0"/>
          <c:showVal val="0"/>
          <c:showCatName val="0"/>
          <c:showSerName val="0"/>
          <c:showPercent val="0"/>
          <c:showBubbleSize val="0"/>
        </c:dLbls>
        <c:gapWidth val="180"/>
        <c:overlap val="-90"/>
        <c:axId val="436719240"/>
        <c:axId val="43671963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EC-49AA-9B28-3979C06B00BC}"/>
            </c:ext>
          </c:extLst>
        </c:ser>
        <c:dLbls>
          <c:showLegendKey val="0"/>
          <c:showVal val="0"/>
          <c:showCatName val="0"/>
          <c:showSerName val="0"/>
          <c:showPercent val="0"/>
          <c:showBubbleSize val="0"/>
        </c:dLbls>
        <c:marker val="1"/>
        <c:smooth val="0"/>
        <c:axId val="436719240"/>
        <c:axId val="436719632"/>
      </c:lineChart>
      <c:catAx>
        <c:axId val="436719240"/>
        <c:scaling>
          <c:orientation val="minMax"/>
        </c:scaling>
        <c:delete val="0"/>
        <c:axPos val="b"/>
        <c:numFmt formatCode="ge" sourceLinked="1"/>
        <c:majorTickMark val="none"/>
        <c:minorTickMark val="none"/>
        <c:tickLblPos val="none"/>
        <c:crossAx val="436719632"/>
        <c:crosses val="autoZero"/>
        <c:auto val="0"/>
        <c:lblAlgn val="ctr"/>
        <c:lblOffset val="100"/>
        <c:noMultiLvlLbl val="1"/>
      </c:catAx>
      <c:valAx>
        <c:axId val="436719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19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314.2</c:v>
                </c:pt>
                <c:pt idx="1">
                  <c:v>284.39999999999998</c:v>
                </c:pt>
                <c:pt idx="2">
                  <c:v>757</c:v>
                </c:pt>
                <c:pt idx="3">
                  <c:v>529.20000000000005</c:v>
                </c:pt>
                <c:pt idx="4">
                  <c:v>445.4</c:v>
                </c:pt>
              </c:numCache>
            </c:numRef>
          </c:val>
          <c:extLst xmlns:c16r2="http://schemas.microsoft.com/office/drawing/2015/06/chart">
            <c:ext xmlns:c16="http://schemas.microsoft.com/office/drawing/2014/chart" uri="{C3380CC4-5D6E-409C-BE32-E72D297353CC}">
              <c16:uniqueId val="{00000000-9E65-4C50-A793-C32C3CA70E40}"/>
            </c:ext>
          </c:extLst>
        </c:ser>
        <c:dLbls>
          <c:showLegendKey val="0"/>
          <c:showVal val="0"/>
          <c:showCatName val="0"/>
          <c:showSerName val="0"/>
          <c:showPercent val="0"/>
          <c:showBubbleSize val="0"/>
        </c:dLbls>
        <c:gapWidth val="180"/>
        <c:overlap val="-90"/>
        <c:axId val="235679840"/>
        <c:axId val="23568022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9E65-4C50-A793-C32C3CA70E4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E65-4C50-A793-C32C3CA70E40}"/>
            </c:ext>
          </c:extLst>
        </c:ser>
        <c:dLbls>
          <c:showLegendKey val="0"/>
          <c:showVal val="0"/>
          <c:showCatName val="0"/>
          <c:showSerName val="0"/>
          <c:showPercent val="0"/>
          <c:showBubbleSize val="0"/>
        </c:dLbls>
        <c:marker val="1"/>
        <c:smooth val="0"/>
        <c:axId val="235679840"/>
        <c:axId val="235680224"/>
      </c:lineChart>
      <c:catAx>
        <c:axId val="235679840"/>
        <c:scaling>
          <c:orientation val="minMax"/>
        </c:scaling>
        <c:delete val="0"/>
        <c:axPos val="b"/>
        <c:numFmt formatCode="ge" sourceLinked="1"/>
        <c:majorTickMark val="none"/>
        <c:minorTickMark val="none"/>
        <c:tickLblPos val="none"/>
        <c:crossAx val="235680224"/>
        <c:crosses val="autoZero"/>
        <c:auto val="0"/>
        <c:lblAlgn val="ctr"/>
        <c:lblOffset val="100"/>
        <c:noMultiLvlLbl val="1"/>
      </c:catAx>
      <c:valAx>
        <c:axId val="235680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679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AD-4E02-94F7-A9D8D75069A3}"/>
            </c:ext>
          </c:extLst>
        </c:ser>
        <c:dLbls>
          <c:showLegendKey val="0"/>
          <c:showVal val="0"/>
          <c:showCatName val="0"/>
          <c:showSerName val="0"/>
          <c:showPercent val="0"/>
          <c:showBubbleSize val="0"/>
        </c:dLbls>
        <c:gapWidth val="180"/>
        <c:overlap val="-90"/>
        <c:axId val="436720416"/>
        <c:axId val="43672080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AD-4E02-94F7-A9D8D75069A3}"/>
            </c:ext>
          </c:extLst>
        </c:ser>
        <c:dLbls>
          <c:showLegendKey val="0"/>
          <c:showVal val="0"/>
          <c:showCatName val="0"/>
          <c:showSerName val="0"/>
          <c:showPercent val="0"/>
          <c:showBubbleSize val="0"/>
        </c:dLbls>
        <c:marker val="1"/>
        <c:smooth val="0"/>
        <c:axId val="436720416"/>
        <c:axId val="436720808"/>
      </c:lineChart>
      <c:catAx>
        <c:axId val="436720416"/>
        <c:scaling>
          <c:orientation val="minMax"/>
        </c:scaling>
        <c:delete val="0"/>
        <c:axPos val="b"/>
        <c:numFmt formatCode="ge" sourceLinked="1"/>
        <c:majorTickMark val="none"/>
        <c:minorTickMark val="none"/>
        <c:tickLblPos val="none"/>
        <c:crossAx val="436720808"/>
        <c:crosses val="autoZero"/>
        <c:auto val="0"/>
        <c:lblAlgn val="ctr"/>
        <c:lblOffset val="100"/>
        <c:noMultiLvlLbl val="1"/>
      </c:catAx>
      <c:valAx>
        <c:axId val="436720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2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16-4B09-8995-B794A6572691}"/>
            </c:ext>
          </c:extLst>
        </c:ser>
        <c:dLbls>
          <c:showLegendKey val="0"/>
          <c:showVal val="0"/>
          <c:showCatName val="0"/>
          <c:showSerName val="0"/>
          <c:showPercent val="0"/>
          <c:showBubbleSize val="0"/>
        </c:dLbls>
        <c:gapWidth val="180"/>
        <c:overlap val="-90"/>
        <c:axId val="436721592"/>
        <c:axId val="436721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16-4B09-8995-B794A6572691}"/>
            </c:ext>
          </c:extLst>
        </c:ser>
        <c:dLbls>
          <c:showLegendKey val="0"/>
          <c:showVal val="0"/>
          <c:showCatName val="0"/>
          <c:showSerName val="0"/>
          <c:showPercent val="0"/>
          <c:showBubbleSize val="0"/>
        </c:dLbls>
        <c:marker val="1"/>
        <c:smooth val="0"/>
        <c:axId val="436721592"/>
        <c:axId val="436721984"/>
      </c:lineChart>
      <c:catAx>
        <c:axId val="436721592"/>
        <c:scaling>
          <c:orientation val="minMax"/>
        </c:scaling>
        <c:delete val="0"/>
        <c:axPos val="b"/>
        <c:numFmt formatCode="ge" sourceLinked="1"/>
        <c:majorTickMark val="none"/>
        <c:minorTickMark val="none"/>
        <c:tickLblPos val="none"/>
        <c:crossAx val="436721984"/>
        <c:crosses val="autoZero"/>
        <c:auto val="0"/>
        <c:lblAlgn val="ctr"/>
        <c:lblOffset val="100"/>
        <c:noMultiLvlLbl val="1"/>
      </c:catAx>
      <c:valAx>
        <c:axId val="43672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21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BE-4F81-9E36-A909E7293F00}"/>
            </c:ext>
          </c:extLst>
        </c:ser>
        <c:dLbls>
          <c:showLegendKey val="0"/>
          <c:showVal val="0"/>
          <c:showCatName val="0"/>
          <c:showSerName val="0"/>
          <c:showPercent val="0"/>
          <c:showBubbleSize val="0"/>
        </c:dLbls>
        <c:gapWidth val="180"/>
        <c:overlap val="-90"/>
        <c:axId val="436722768"/>
        <c:axId val="43680116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BE-4F81-9E36-A909E7293F00}"/>
            </c:ext>
          </c:extLst>
        </c:ser>
        <c:dLbls>
          <c:showLegendKey val="0"/>
          <c:showVal val="0"/>
          <c:showCatName val="0"/>
          <c:showSerName val="0"/>
          <c:showPercent val="0"/>
          <c:showBubbleSize val="0"/>
        </c:dLbls>
        <c:marker val="1"/>
        <c:smooth val="0"/>
        <c:axId val="436722768"/>
        <c:axId val="436801168"/>
      </c:lineChart>
      <c:catAx>
        <c:axId val="436722768"/>
        <c:scaling>
          <c:orientation val="minMax"/>
        </c:scaling>
        <c:delete val="0"/>
        <c:axPos val="b"/>
        <c:numFmt formatCode="ge" sourceLinked="1"/>
        <c:majorTickMark val="none"/>
        <c:minorTickMark val="none"/>
        <c:tickLblPos val="none"/>
        <c:crossAx val="436801168"/>
        <c:crosses val="autoZero"/>
        <c:auto val="0"/>
        <c:lblAlgn val="ctr"/>
        <c:lblOffset val="100"/>
        <c:noMultiLvlLbl val="1"/>
      </c:catAx>
      <c:valAx>
        <c:axId val="436801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72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E4-49D4-96FE-099E417E884A}"/>
            </c:ext>
          </c:extLst>
        </c:ser>
        <c:dLbls>
          <c:showLegendKey val="0"/>
          <c:showVal val="0"/>
          <c:showCatName val="0"/>
          <c:showSerName val="0"/>
          <c:showPercent val="0"/>
          <c:showBubbleSize val="0"/>
        </c:dLbls>
        <c:gapWidth val="180"/>
        <c:overlap val="-90"/>
        <c:axId val="436801952"/>
        <c:axId val="43680234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E4-49D4-96FE-099E417E884A}"/>
            </c:ext>
          </c:extLst>
        </c:ser>
        <c:dLbls>
          <c:showLegendKey val="0"/>
          <c:showVal val="0"/>
          <c:showCatName val="0"/>
          <c:showSerName val="0"/>
          <c:showPercent val="0"/>
          <c:showBubbleSize val="0"/>
        </c:dLbls>
        <c:marker val="1"/>
        <c:smooth val="0"/>
        <c:axId val="436801952"/>
        <c:axId val="436802344"/>
      </c:lineChart>
      <c:catAx>
        <c:axId val="436801952"/>
        <c:scaling>
          <c:orientation val="minMax"/>
        </c:scaling>
        <c:delete val="0"/>
        <c:axPos val="b"/>
        <c:numFmt formatCode="ge" sourceLinked="1"/>
        <c:majorTickMark val="none"/>
        <c:minorTickMark val="none"/>
        <c:tickLblPos val="none"/>
        <c:crossAx val="436802344"/>
        <c:crosses val="autoZero"/>
        <c:auto val="0"/>
        <c:lblAlgn val="ctr"/>
        <c:lblOffset val="100"/>
        <c:noMultiLvlLbl val="1"/>
      </c:catAx>
      <c:valAx>
        <c:axId val="436802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801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76-4E4B-B5C5-A03736ACBBAB}"/>
            </c:ext>
          </c:extLst>
        </c:ser>
        <c:dLbls>
          <c:showLegendKey val="0"/>
          <c:showVal val="0"/>
          <c:showCatName val="0"/>
          <c:showSerName val="0"/>
          <c:showPercent val="0"/>
          <c:showBubbleSize val="0"/>
        </c:dLbls>
        <c:gapWidth val="180"/>
        <c:overlap val="-90"/>
        <c:axId val="436803128"/>
        <c:axId val="43680352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76-4E4B-B5C5-A03736ACBBAB}"/>
            </c:ext>
          </c:extLst>
        </c:ser>
        <c:dLbls>
          <c:showLegendKey val="0"/>
          <c:showVal val="0"/>
          <c:showCatName val="0"/>
          <c:showSerName val="0"/>
          <c:showPercent val="0"/>
          <c:showBubbleSize val="0"/>
        </c:dLbls>
        <c:marker val="1"/>
        <c:smooth val="0"/>
        <c:axId val="436803128"/>
        <c:axId val="436803520"/>
      </c:lineChart>
      <c:catAx>
        <c:axId val="436803128"/>
        <c:scaling>
          <c:orientation val="minMax"/>
        </c:scaling>
        <c:delete val="0"/>
        <c:axPos val="b"/>
        <c:numFmt formatCode="ge" sourceLinked="1"/>
        <c:majorTickMark val="none"/>
        <c:minorTickMark val="none"/>
        <c:tickLblPos val="none"/>
        <c:crossAx val="436803520"/>
        <c:crosses val="autoZero"/>
        <c:auto val="0"/>
        <c:lblAlgn val="ctr"/>
        <c:lblOffset val="100"/>
        <c:noMultiLvlLbl val="1"/>
      </c:catAx>
      <c:valAx>
        <c:axId val="43680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8031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33-4BD9-A55E-A150E7EBB8DF}"/>
            </c:ext>
          </c:extLst>
        </c:ser>
        <c:dLbls>
          <c:showLegendKey val="0"/>
          <c:showVal val="0"/>
          <c:showCatName val="0"/>
          <c:showSerName val="0"/>
          <c:showPercent val="0"/>
          <c:showBubbleSize val="0"/>
        </c:dLbls>
        <c:gapWidth val="180"/>
        <c:overlap val="-90"/>
        <c:axId val="436804304"/>
        <c:axId val="43680469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33-4BD9-A55E-A150E7EBB8DF}"/>
            </c:ext>
          </c:extLst>
        </c:ser>
        <c:dLbls>
          <c:showLegendKey val="0"/>
          <c:showVal val="0"/>
          <c:showCatName val="0"/>
          <c:showSerName val="0"/>
          <c:showPercent val="0"/>
          <c:showBubbleSize val="0"/>
        </c:dLbls>
        <c:marker val="1"/>
        <c:smooth val="0"/>
        <c:axId val="436804304"/>
        <c:axId val="436804696"/>
      </c:lineChart>
      <c:catAx>
        <c:axId val="436804304"/>
        <c:scaling>
          <c:orientation val="minMax"/>
        </c:scaling>
        <c:delete val="0"/>
        <c:axPos val="b"/>
        <c:numFmt formatCode="ge" sourceLinked="1"/>
        <c:majorTickMark val="none"/>
        <c:minorTickMark val="none"/>
        <c:tickLblPos val="none"/>
        <c:crossAx val="436804696"/>
        <c:crosses val="autoZero"/>
        <c:auto val="0"/>
        <c:lblAlgn val="ctr"/>
        <c:lblOffset val="100"/>
        <c:noMultiLvlLbl val="1"/>
      </c:catAx>
      <c:valAx>
        <c:axId val="436804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80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34-450E-B3EB-5C3F43BE17F4}"/>
            </c:ext>
          </c:extLst>
        </c:ser>
        <c:dLbls>
          <c:showLegendKey val="0"/>
          <c:showVal val="0"/>
          <c:showCatName val="0"/>
          <c:showSerName val="0"/>
          <c:showPercent val="0"/>
          <c:showBubbleSize val="0"/>
        </c:dLbls>
        <c:gapWidth val="180"/>
        <c:overlap val="-90"/>
        <c:axId val="437315536"/>
        <c:axId val="4373159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34-450E-B3EB-5C3F43BE17F4}"/>
            </c:ext>
          </c:extLst>
        </c:ser>
        <c:dLbls>
          <c:showLegendKey val="0"/>
          <c:showVal val="0"/>
          <c:showCatName val="0"/>
          <c:showSerName val="0"/>
          <c:showPercent val="0"/>
          <c:showBubbleSize val="0"/>
        </c:dLbls>
        <c:marker val="1"/>
        <c:smooth val="0"/>
        <c:axId val="437315536"/>
        <c:axId val="437315928"/>
      </c:lineChart>
      <c:catAx>
        <c:axId val="437315536"/>
        <c:scaling>
          <c:orientation val="minMax"/>
        </c:scaling>
        <c:delete val="0"/>
        <c:axPos val="b"/>
        <c:numFmt formatCode="ge" sourceLinked="1"/>
        <c:majorTickMark val="none"/>
        <c:minorTickMark val="none"/>
        <c:tickLblPos val="none"/>
        <c:crossAx val="437315928"/>
        <c:crosses val="autoZero"/>
        <c:auto val="0"/>
        <c:lblAlgn val="ctr"/>
        <c:lblOffset val="100"/>
        <c:noMultiLvlLbl val="1"/>
      </c:catAx>
      <c:valAx>
        <c:axId val="437315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315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6E-4664-91E8-6052FA9E9EC3}"/>
            </c:ext>
          </c:extLst>
        </c:ser>
        <c:dLbls>
          <c:showLegendKey val="0"/>
          <c:showVal val="0"/>
          <c:showCatName val="0"/>
          <c:showSerName val="0"/>
          <c:showPercent val="0"/>
          <c:showBubbleSize val="0"/>
        </c:dLbls>
        <c:gapWidth val="180"/>
        <c:overlap val="-90"/>
        <c:axId val="437316712"/>
        <c:axId val="43731710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6E-4664-91E8-6052FA9E9EC3}"/>
            </c:ext>
          </c:extLst>
        </c:ser>
        <c:dLbls>
          <c:showLegendKey val="0"/>
          <c:showVal val="0"/>
          <c:showCatName val="0"/>
          <c:showSerName val="0"/>
          <c:showPercent val="0"/>
          <c:showBubbleSize val="0"/>
        </c:dLbls>
        <c:marker val="1"/>
        <c:smooth val="0"/>
        <c:axId val="437316712"/>
        <c:axId val="437317104"/>
      </c:lineChart>
      <c:catAx>
        <c:axId val="437316712"/>
        <c:scaling>
          <c:orientation val="minMax"/>
        </c:scaling>
        <c:delete val="0"/>
        <c:axPos val="b"/>
        <c:numFmt formatCode="ge" sourceLinked="1"/>
        <c:majorTickMark val="none"/>
        <c:minorTickMark val="none"/>
        <c:tickLblPos val="none"/>
        <c:crossAx val="437317104"/>
        <c:crosses val="autoZero"/>
        <c:auto val="0"/>
        <c:lblAlgn val="ctr"/>
        <c:lblOffset val="100"/>
        <c:noMultiLvlLbl val="1"/>
      </c:catAx>
      <c:valAx>
        <c:axId val="437317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316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9F-4D82-BBF9-02E4DBAA2901}"/>
            </c:ext>
          </c:extLst>
        </c:ser>
        <c:dLbls>
          <c:showLegendKey val="0"/>
          <c:showVal val="0"/>
          <c:showCatName val="0"/>
          <c:showSerName val="0"/>
          <c:showPercent val="0"/>
          <c:showBubbleSize val="0"/>
        </c:dLbls>
        <c:gapWidth val="180"/>
        <c:overlap val="-90"/>
        <c:axId val="437317888"/>
        <c:axId val="43731828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9F-4D82-BBF9-02E4DBAA2901}"/>
            </c:ext>
          </c:extLst>
        </c:ser>
        <c:dLbls>
          <c:showLegendKey val="0"/>
          <c:showVal val="0"/>
          <c:showCatName val="0"/>
          <c:showSerName val="0"/>
          <c:showPercent val="0"/>
          <c:showBubbleSize val="0"/>
        </c:dLbls>
        <c:marker val="1"/>
        <c:smooth val="0"/>
        <c:axId val="437317888"/>
        <c:axId val="437318280"/>
      </c:lineChart>
      <c:catAx>
        <c:axId val="437317888"/>
        <c:scaling>
          <c:orientation val="minMax"/>
        </c:scaling>
        <c:delete val="0"/>
        <c:axPos val="b"/>
        <c:numFmt formatCode="ge" sourceLinked="1"/>
        <c:majorTickMark val="none"/>
        <c:minorTickMark val="none"/>
        <c:tickLblPos val="none"/>
        <c:crossAx val="437318280"/>
        <c:crosses val="autoZero"/>
        <c:auto val="0"/>
        <c:lblAlgn val="ctr"/>
        <c:lblOffset val="100"/>
        <c:noMultiLvlLbl val="1"/>
      </c:catAx>
      <c:valAx>
        <c:axId val="437318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317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98-4E21-ADA4-A1FE57D6A256}"/>
            </c:ext>
          </c:extLst>
        </c:ser>
        <c:dLbls>
          <c:showLegendKey val="0"/>
          <c:showVal val="0"/>
          <c:showCatName val="0"/>
          <c:showSerName val="0"/>
          <c:showPercent val="0"/>
          <c:showBubbleSize val="0"/>
        </c:dLbls>
        <c:gapWidth val="180"/>
        <c:overlap val="-90"/>
        <c:axId val="436948624"/>
        <c:axId val="4369490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98-4E21-ADA4-A1FE57D6A256}"/>
            </c:ext>
          </c:extLst>
        </c:ser>
        <c:dLbls>
          <c:showLegendKey val="0"/>
          <c:showVal val="0"/>
          <c:showCatName val="0"/>
          <c:showSerName val="0"/>
          <c:showPercent val="0"/>
          <c:showBubbleSize val="0"/>
        </c:dLbls>
        <c:marker val="1"/>
        <c:smooth val="0"/>
        <c:axId val="436948624"/>
        <c:axId val="436949016"/>
      </c:lineChart>
      <c:catAx>
        <c:axId val="436948624"/>
        <c:scaling>
          <c:orientation val="minMax"/>
        </c:scaling>
        <c:delete val="0"/>
        <c:axPos val="b"/>
        <c:numFmt formatCode="ge" sourceLinked="1"/>
        <c:majorTickMark val="none"/>
        <c:minorTickMark val="none"/>
        <c:tickLblPos val="none"/>
        <c:crossAx val="436949016"/>
        <c:crosses val="autoZero"/>
        <c:auto val="0"/>
        <c:lblAlgn val="ctr"/>
        <c:lblOffset val="100"/>
        <c:noMultiLvlLbl val="1"/>
      </c:catAx>
      <c:valAx>
        <c:axId val="436949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948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A9-4B52-AEC0-1409916C6B04}"/>
            </c:ext>
          </c:extLst>
        </c:ser>
        <c:dLbls>
          <c:showLegendKey val="0"/>
          <c:showVal val="0"/>
          <c:showCatName val="0"/>
          <c:showSerName val="0"/>
          <c:showPercent val="0"/>
          <c:showBubbleSize val="0"/>
        </c:dLbls>
        <c:gapWidth val="180"/>
        <c:overlap val="-90"/>
        <c:axId val="236084240"/>
        <c:axId val="23608872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A9-4B52-AEC0-1409916C6B0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FFA9-4B52-AEC0-1409916C6B04}"/>
            </c:ext>
          </c:extLst>
        </c:ser>
        <c:dLbls>
          <c:showLegendKey val="0"/>
          <c:showVal val="0"/>
          <c:showCatName val="0"/>
          <c:showSerName val="0"/>
          <c:showPercent val="0"/>
          <c:showBubbleSize val="0"/>
        </c:dLbls>
        <c:marker val="1"/>
        <c:smooth val="0"/>
        <c:axId val="236084240"/>
        <c:axId val="236088720"/>
      </c:lineChart>
      <c:catAx>
        <c:axId val="236084240"/>
        <c:scaling>
          <c:orientation val="minMax"/>
        </c:scaling>
        <c:delete val="0"/>
        <c:axPos val="b"/>
        <c:numFmt formatCode="ge" sourceLinked="1"/>
        <c:majorTickMark val="none"/>
        <c:minorTickMark val="none"/>
        <c:tickLblPos val="none"/>
        <c:crossAx val="236088720"/>
        <c:crosses val="autoZero"/>
        <c:auto val="0"/>
        <c:lblAlgn val="ctr"/>
        <c:lblOffset val="100"/>
        <c:noMultiLvlLbl val="1"/>
      </c:catAx>
      <c:valAx>
        <c:axId val="236088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084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0C-4192-95FF-6008A7631168}"/>
            </c:ext>
          </c:extLst>
        </c:ser>
        <c:dLbls>
          <c:showLegendKey val="0"/>
          <c:showVal val="0"/>
          <c:showCatName val="0"/>
          <c:showSerName val="0"/>
          <c:showPercent val="0"/>
          <c:showBubbleSize val="0"/>
        </c:dLbls>
        <c:gapWidth val="180"/>
        <c:overlap val="-90"/>
        <c:axId val="436949800"/>
        <c:axId val="43695019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0C-4192-95FF-6008A7631168}"/>
            </c:ext>
          </c:extLst>
        </c:ser>
        <c:dLbls>
          <c:showLegendKey val="0"/>
          <c:showVal val="0"/>
          <c:showCatName val="0"/>
          <c:showSerName val="0"/>
          <c:showPercent val="0"/>
          <c:showBubbleSize val="0"/>
        </c:dLbls>
        <c:marker val="1"/>
        <c:smooth val="0"/>
        <c:axId val="436949800"/>
        <c:axId val="436950192"/>
      </c:lineChart>
      <c:catAx>
        <c:axId val="436949800"/>
        <c:scaling>
          <c:orientation val="minMax"/>
        </c:scaling>
        <c:delete val="0"/>
        <c:axPos val="b"/>
        <c:numFmt formatCode="ge" sourceLinked="1"/>
        <c:majorTickMark val="none"/>
        <c:minorTickMark val="none"/>
        <c:tickLblPos val="none"/>
        <c:crossAx val="436950192"/>
        <c:crosses val="autoZero"/>
        <c:auto val="0"/>
        <c:lblAlgn val="ctr"/>
        <c:lblOffset val="100"/>
        <c:noMultiLvlLbl val="1"/>
      </c:catAx>
      <c:valAx>
        <c:axId val="436950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6949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3099</c:v>
                </c:pt>
                <c:pt idx="1">
                  <c:v>4655.2</c:v>
                </c:pt>
                <c:pt idx="2">
                  <c:v>10996.3</c:v>
                </c:pt>
                <c:pt idx="3">
                  <c:v>11649.8</c:v>
                </c:pt>
                <c:pt idx="4">
                  <c:v>12189.8</c:v>
                </c:pt>
              </c:numCache>
            </c:numRef>
          </c:val>
          <c:extLst xmlns:c16r2="http://schemas.microsoft.com/office/drawing/2015/06/chart">
            <c:ext xmlns:c16="http://schemas.microsoft.com/office/drawing/2014/chart" uri="{C3380CC4-5D6E-409C-BE32-E72D297353CC}">
              <c16:uniqueId val="{00000000-B7B5-427E-8795-7F6A50157438}"/>
            </c:ext>
          </c:extLst>
        </c:ser>
        <c:dLbls>
          <c:showLegendKey val="0"/>
          <c:showVal val="0"/>
          <c:showCatName val="0"/>
          <c:showSerName val="0"/>
          <c:showPercent val="0"/>
          <c:showBubbleSize val="0"/>
        </c:dLbls>
        <c:gapWidth val="180"/>
        <c:overlap val="-90"/>
        <c:axId val="236097640"/>
        <c:axId val="23615653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B7B5-427E-8795-7F6A50157438}"/>
            </c:ext>
          </c:extLst>
        </c:ser>
        <c:dLbls>
          <c:showLegendKey val="0"/>
          <c:showVal val="0"/>
          <c:showCatName val="0"/>
          <c:showSerName val="0"/>
          <c:showPercent val="0"/>
          <c:showBubbleSize val="0"/>
        </c:dLbls>
        <c:marker val="1"/>
        <c:smooth val="0"/>
        <c:axId val="236097640"/>
        <c:axId val="236156536"/>
      </c:lineChart>
      <c:catAx>
        <c:axId val="236097640"/>
        <c:scaling>
          <c:orientation val="minMax"/>
        </c:scaling>
        <c:delete val="0"/>
        <c:axPos val="b"/>
        <c:numFmt formatCode="ge" sourceLinked="1"/>
        <c:majorTickMark val="none"/>
        <c:minorTickMark val="none"/>
        <c:tickLblPos val="none"/>
        <c:crossAx val="236156536"/>
        <c:crosses val="autoZero"/>
        <c:auto val="0"/>
        <c:lblAlgn val="ctr"/>
        <c:lblOffset val="100"/>
        <c:noMultiLvlLbl val="1"/>
      </c:catAx>
      <c:valAx>
        <c:axId val="236156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097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10679</c:v>
                </c:pt>
                <c:pt idx="1">
                  <c:v>13973</c:v>
                </c:pt>
                <c:pt idx="2">
                  <c:v>48997</c:v>
                </c:pt>
                <c:pt idx="3">
                  <c:v>32377</c:v>
                </c:pt>
                <c:pt idx="4">
                  <c:v>31039</c:v>
                </c:pt>
              </c:numCache>
            </c:numRef>
          </c:val>
          <c:extLst xmlns:c16r2="http://schemas.microsoft.com/office/drawing/2015/06/chart">
            <c:ext xmlns:c16="http://schemas.microsoft.com/office/drawing/2014/chart" uri="{C3380CC4-5D6E-409C-BE32-E72D297353CC}">
              <c16:uniqueId val="{00000000-6788-4A74-AAFD-A15368AAB741}"/>
            </c:ext>
          </c:extLst>
        </c:ser>
        <c:dLbls>
          <c:showLegendKey val="0"/>
          <c:showVal val="0"/>
          <c:showCatName val="0"/>
          <c:showSerName val="0"/>
          <c:showPercent val="0"/>
          <c:showBubbleSize val="0"/>
        </c:dLbls>
        <c:gapWidth val="180"/>
        <c:overlap val="-90"/>
        <c:axId val="236133336"/>
        <c:axId val="23615268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6788-4A74-AAFD-A15368AAB741}"/>
            </c:ext>
          </c:extLst>
        </c:ser>
        <c:dLbls>
          <c:showLegendKey val="0"/>
          <c:showVal val="0"/>
          <c:showCatName val="0"/>
          <c:showSerName val="0"/>
          <c:showPercent val="0"/>
          <c:showBubbleSize val="0"/>
        </c:dLbls>
        <c:marker val="1"/>
        <c:smooth val="0"/>
        <c:axId val="236133336"/>
        <c:axId val="236152680"/>
      </c:lineChart>
      <c:catAx>
        <c:axId val="236133336"/>
        <c:scaling>
          <c:orientation val="minMax"/>
        </c:scaling>
        <c:delete val="0"/>
        <c:axPos val="b"/>
        <c:numFmt formatCode="ge" sourceLinked="1"/>
        <c:majorTickMark val="none"/>
        <c:minorTickMark val="none"/>
        <c:tickLblPos val="none"/>
        <c:crossAx val="236152680"/>
        <c:crosses val="autoZero"/>
        <c:auto val="0"/>
        <c:lblAlgn val="ctr"/>
        <c:lblOffset val="100"/>
        <c:noMultiLvlLbl val="1"/>
      </c:catAx>
      <c:valAx>
        <c:axId val="2361526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133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65.2</c:v>
                </c:pt>
                <c:pt idx="1">
                  <c:v>66.2</c:v>
                </c:pt>
                <c:pt idx="2">
                  <c:v>77.3</c:v>
                </c:pt>
                <c:pt idx="3">
                  <c:v>80.5</c:v>
                </c:pt>
                <c:pt idx="4">
                  <c:v>81.400000000000006</c:v>
                </c:pt>
              </c:numCache>
            </c:numRef>
          </c:val>
          <c:extLst xmlns:c16r2="http://schemas.microsoft.com/office/drawing/2015/06/chart">
            <c:ext xmlns:c16="http://schemas.microsoft.com/office/drawing/2014/chart" uri="{C3380CC4-5D6E-409C-BE32-E72D297353CC}">
              <c16:uniqueId val="{00000000-E9D5-486A-941C-75CA6B33C5F3}"/>
            </c:ext>
          </c:extLst>
        </c:ser>
        <c:dLbls>
          <c:showLegendKey val="0"/>
          <c:showVal val="0"/>
          <c:showCatName val="0"/>
          <c:showSerName val="0"/>
          <c:showPercent val="0"/>
          <c:showBubbleSize val="0"/>
        </c:dLbls>
        <c:gapWidth val="180"/>
        <c:overlap val="-90"/>
        <c:axId val="235816192"/>
        <c:axId val="23581658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E9D5-486A-941C-75CA6B33C5F3}"/>
            </c:ext>
          </c:extLst>
        </c:ser>
        <c:dLbls>
          <c:showLegendKey val="0"/>
          <c:showVal val="0"/>
          <c:showCatName val="0"/>
          <c:showSerName val="0"/>
          <c:showPercent val="0"/>
          <c:showBubbleSize val="0"/>
        </c:dLbls>
        <c:marker val="1"/>
        <c:smooth val="0"/>
        <c:axId val="235816192"/>
        <c:axId val="235816584"/>
      </c:lineChart>
      <c:catAx>
        <c:axId val="235816192"/>
        <c:scaling>
          <c:orientation val="minMax"/>
        </c:scaling>
        <c:delete val="0"/>
        <c:axPos val="b"/>
        <c:numFmt formatCode="ge" sourceLinked="1"/>
        <c:majorTickMark val="none"/>
        <c:minorTickMark val="none"/>
        <c:tickLblPos val="none"/>
        <c:crossAx val="235816584"/>
        <c:crosses val="autoZero"/>
        <c:auto val="0"/>
        <c:lblAlgn val="ctr"/>
        <c:lblOffset val="100"/>
        <c:noMultiLvlLbl val="1"/>
      </c:catAx>
      <c:valAx>
        <c:axId val="235816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816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2.8</c:v>
                </c:pt>
                <c:pt idx="1">
                  <c:v>16</c:v>
                </c:pt>
                <c:pt idx="2">
                  <c:v>3.6</c:v>
                </c:pt>
                <c:pt idx="3">
                  <c:v>3.4</c:v>
                </c:pt>
                <c:pt idx="4">
                  <c:v>9.1999999999999993</c:v>
                </c:pt>
              </c:numCache>
            </c:numRef>
          </c:val>
          <c:extLst xmlns:c16r2="http://schemas.microsoft.com/office/drawing/2015/06/chart">
            <c:ext xmlns:c16="http://schemas.microsoft.com/office/drawing/2014/chart" uri="{C3380CC4-5D6E-409C-BE32-E72D297353CC}">
              <c16:uniqueId val="{00000000-0F06-41CD-A6B5-74D14CE25470}"/>
            </c:ext>
          </c:extLst>
        </c:ser>
        <c:dLbls>
          <c:showLegendKey val="0"/>
          <c:showVal val="0"/>
          <c:showCatName val="0"/>
          <c:showSerName val="0"/>
          <c:showPercent val="0"/>
          <c:showBubbleSize val="0"/>
        </c:dLbls>
        <c:gapWidth val="180"/>
        <c:overlap val="-90"/>
        <c:axId val="235817368"/>
        <c:axId val="2358177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0F06-41CD-A6B5-74D14CE25470}"/>
            </c:ext>
          </c:extLst>
        </c:ser>
        <c:dLbls>
          <c:showLegendKey val="0"/>
          <c:showVal val="0"/>
          <c:showCatName val="0"/>
          <c:showSerName val="0"/>
          <c:showPercent val="0"/>
          <c:showBubbleSize val="0"/>
        </c:dLbls>
        <c:marker val="1"/>
        <c:smooth val="0"/>
        <c:axId val="235817368"/>
        <c:axId val="235817760"/>
      </c:lineChart>
      <c:catAx>
        <c:axId val="235817368"/>
        <c:scaling>
          <c:orientation val="minMax"/>
        </c:scaling>
        <c:delete val="0"/>
        <c:axPos val="b"/>
        <c:numFmt formatCode="ge" sourceLinked="1"/>
        <c:majorTickMark val="none"/>
        <c:minorTickMark val="none"/>
        <c:tickLblPos val="none"/>
        <c:crossAx val="235817760"/>
        <c:crosses val="autoZero"/>
        <c:auto val="0"/>
        <c:lblAlgn val="ctr"/>
        <c:lblOffset val="100"/>
        <c:noMultiLvlLbl val="1"/>
      </c:catAx>
      <c:valAx>
        <c:axId val="235817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817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420.7</c:v>
                </c:pt>
                <c:pt idx="1">
                  <c:v>1694.1</c:v>
                </c:pt>
                <c:pt idx="2">
                  <c:v>855.3</c:v>
                </c:pt>
                <c:pt idx="3">
                  <c:v>803.5</c:v>
                </c:pt>
                <c:pt idx="4">
                  <c:v>762</c:v>
                </c:pt>
              </c:numCache>
            </c:numRef>
          </c:val>
          <c:extLst xmlns:c16r2="http://schemas.microsoft.com/office/drawing/2015/06/chart">
            <c:ext xmlns:c16="http://schemas.microsoft.com/office/drawing/2014/chart" uri="{C3380CC4-5D6E-409C-BE32-E72D297353CC}">
              <c16:uniqueId val="{00000000-A4CD-411B-B15F-1C9FBFB12B85}"/>
            </c:ext>
          </c:extLst>
        </c:ser>
        <c:dLbls>
          <c:showLegendKey val="0"/>
          <c:showVal val="0"/>
          <c:showCatName val="0"/>
          <c:showSerName val="0"/>
          <c:showPercent val="0"/>
          <c:showBubbleSize val="0"/>
        </c:dLbls>
        <c:gapWidth val="180"/>
        <c:overlap val="-90"/>
        <c:axId val="235818544"/>
        <c:axId val="2358189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A4CD-411B-B15F-1C9FBFB12B85}"/>
            </c:ext>
          </c:extLst>
        </c:ser>
        <c:dLbls>
          <c:showLegendKey val="0"/>
          <c:showVal val="0"/>
          <c:showCatName val="0"/>
          <c:showSerName val="0"/>
          <c:showPercent val="0"/>
          <c:showBubbleSize val="0"/>
        </c:dLbls>
        <c:marker val="1"/>
        <c:smooth val="0"/>
        <c:axId val="235818544"/>
        <c:axId val="235818936"/>
      </c:lineChart>
      <c:catAx>
        <c:axId val="235818544"/>
        <c:scaling>
          <c:orientation val="minMax"/>
        </c:scaling>
        <c:delete val="0"/>
        <c:axPos val="b"/>
        <c:numFmt formatCode="ge" sourceLinked="1"/>
        <c:majorTickMark val="none"/>
        <c:minorTickMark val="none"/>
        <c:tickLblPos val="none"/>
        <c:crossAx val="235818936"/>
        <c:crosses val="autoZero"/>
        <c:auto val="0"/>
        <c:lblAlgn val="ctr"/>
        <c:lblOffset val="100"/>
        <c:noMultiLvlLbl val="1"/>
      </c:catAx>
      <c:valAx>
        <c:axId val="235818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81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F5-4071-8B8E-D138EBEABBD8}"/>
            </c:ext>
          </c:extLst>
        </c:ser>
        <c:dLbls>
          <c:showLegendKey val="0"/>
          <c:showVal val="0"/>
          <c:showCatName val="0"/>
          <c:showSerName val="0"/>
          <c:showPercent val="0"/>
          <c:showBubbleSize val="0"/>
        </c:dLbls>
        <c:gapWidth val="180"/>
        <c:overlap val="-90"/>
        <c:axId val="236515264"/>
        <c:axId val="23651565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F5-4071-8B8E-D138EBEABBD8}"/>
            </c:ext>
          </c:extLst>
        </c:ser>
        <c:dLbls>
          <c:showLegendKey val="0"/>
          <c:showVal val="0"/>
          <c:showCatName val="0"/>
          <c:showSerName val="0"/>
          <c:showPercent val="0"/>
          <c:showBubbleSize val="0"/>
        </c:dLbls>
        <c:marker val="1"/>
        <c:smooth val="0"/>
        <c:axId val="236515264"/>
        <c:axId val="236515656"/>
      </c:lineChart>
      <c:catAx>
        <c:axId val="236515264"/>
        <c:scaling>
          <c:orientation val="minMax"/>
        </c:scaling>
        <c:delete val="0"/>
        <c:axPos val="b"/>
        <c:numFmt formatCode="ge" sourceLinked="1"/>
        <c:majorTickMark val="none"/>
        <c:minorTickMark val="none"/>
        <c:tickLblPos val="none"/>
        <c:crossAx val="236515656"/>
        <c:crosses val="autoZero"/>
        <c:auto val="0"/>
        <c:lblAlgn val="ctr"/>
        <c:lblOffset val="100"/>
        <c:noMultiLvlLbl val="1"/>
      </c:catAx>
      <c:valAx>
        <c:axId val="236515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65152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9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9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9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9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9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99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99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99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99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99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99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99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99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99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99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200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2001"/>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2002"/>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2003"/>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2004"/>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2005"/>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2006"/>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2007"/>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2008"/>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2009"/>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2010"/>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2011"/>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2012"/>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2013"/>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201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2015"/>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2016"/>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2017"/>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2018"/>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201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2020"/>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2021"/>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2022"/>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2023"/>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202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2025"/>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2026"/>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2027"/>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2028"/>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2029"/>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2030"/>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203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203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P89" zoomScale="70" zoomScaleNormal="70" workbookViewId="0">
      <selection activeCell="AK118" sqref="AK11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島根県　安来市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280</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2</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278</v>
      </c>
      <c r="G7" s="170"/>
      <c r="H7" s="170"/>
      <c r="I7" s="170"/>
      <c r="J7" s="171" t="s">
        <v>129</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131</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f>データ!W6</f>
        <v>1829</v>
      </c>
      <c r="G12" s="151"/>
      <c r="H12" s="150">
        <f>データ!X6</f>
        <v>1862</v>
      </c>
      <c r="I12" s="151"/>
      <c r="J12" s="150">
        <f>データ!Y6</f>
        <v>2168</v>
      </c>
      <c r="K12" s="151"/>
      <c r="L12" s="150">
        <f>データ!Z6</f>
        <v>2256</v>
      </c>
      <c r="M12" s="151"/>
      <c r="N12" s="152">
        <f>データ!AA6</f>
        <v>2281</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1829</v>
      </c>
      <c r="G16" s="146"/>
      <c r="H16" s="146">
        <f>データ!AR6</f>
        <v>1862</v>
      </c>
      <c r="I16" s="146"/>
      <c r="J16" s="146">
        <f>データ!AS6</f>
        <v>2168</v>
      </c>
      <c r="K16" s="146"/>
      <c r="L16" s="146">
        <f>データ!AT6</f>
        <v>2256</v>
      </c>
      <c r="M16" s="146"/>
      <c r="N16" s="138">
        <f>データ!AU6</f>
        <v>2281</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f>データ!AV6</f>
        <v>13011</v>
      </c>
      <c r="G19" s="136"/>
      <c r="H19" s="136"/>
      <c r="I19" s="136">
        <f>データ!AW6</f>
        <v>24713</v>
      </c>
      <c r="J19" s="136"/>
      <c r="K19" s="136"/>
      <c r="L19" s="136">
        <f>データ!AX6</f>
        <v>37724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279</v>
      </c>
      <c r="AL40" s="113"/>
      <c r="AM40" s="113"/>
      <c r="AN40" s="113"/>
      <c r="AO40" s="113"/>
      <c r="AP40" s="113"/>
      <c r="AQ40" s="114"/>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281</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cTxiYHY99UJBzrc6iPKEq3pbH4J+XMB21fwYBJhU1PtgvSSZRgqa8mf6uDA58XfOW5ThrZMot4sA+7bqrWfIMg==" saltValue="bSNt6wGtEAqWPLWF+34M/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c r="A6" s="49" t="s">
        <v>115</v>
      </c>
      <c r="B6" s="67" t="str">
        <f>B7</f>
        <v>2018</v>
      </c>
      <c r="C6" s="67" t="str">
        <f t="shared" ref="C6:AX6" si="6">C7</f>
        <v>322067</v>
      </c>
      <c r="D6" s="67" t="str">
        <f t="shared" si="6"/>
        <v>47</v>
      </c>
      <c r="E6" s="67" t="str">
        <f t="shared" si="6"/>
        <v>04</v>
      </c>
      <c r="F6" s="67" t="str">
        <f t="shared" si="6"/>
        <v>0</v>
      </c>
      <c r="G6" s="67" t="str">
        <f t="shared" si="6"/>
        <v>000</v>
      </c>
      <c r="H6" s="67" t="str">
        <f t="shared" si="6"/>
        <v>島根県　安来市</v>
      </c>
      <c r="I6" s="67" t="str">
        <f t="shared" si="6"/>
        <v>法非適用</v>
      </c>
      <c r="J6" s="67" t="str">
        <f t="shared" si="6"/>
        <v>電気事業</v>
      </c>
      <c r="K6" s="67" t="str">
        <f t="shared" si="6"/>
        <v>非設置</v>
      </c>
      <c r="L6" s="68" t="str">
        <f t="shared" si="6"/>
        <v>該当数値なし</v>
      </c>
      <c r="M6" s="69">
        <f t="shared" si="6"/>
        <v>2</v>
      </c>
      <c r="N6" s="69" t="str">
        <f t="shared" si="6"/>
        <v>-</v>
      </c>
      <c r="O6" s="69" t="str">
        <f t="shared" si="6"/>
        <v>-</v>
      </c>
      <c r="P6" s="69" t="str">
        <f t="shared" si="6"/>
        <v>-</v>
      </c>
      <c r="Q6" s="69" t="str">
        <f t="shared" si="6"/>
        <v>-</v>
      </c>
      <c r="R6" s="70" t="str">
        <f>R7</f>
        <v>令和元年9月30日　布部発電所</v>
      </c>
      <c r="S6" s="71" t="str">
        <f t="shared" si="6"/>
        <v>令和18年2月28日　伯太発電所</v>
      </c>
      <c r="T6" s="67" t="str">
        <f t="shared" si="6"/>
        <v>無</v>
      </c>
      <c r="U6" s="71" t="str">
        <f t="shared" si="6"/>
        <v>中国電力株式会社</v>
      </c>
      <c r="V6" s="68" t="str">
        <f t="shared" si="6"/>
        <v>-</v>
      </c>
      <c r="W6" s="69">
        <f>W7</f>
        <v>1829</v>
      </c>
      <c r="X6" s="69">
        <f t="shared" si="6"/>
        <v>1862</v>
      </c>
      <c r="Y6" s="69">
        <f t="shared" si="6"/>
        <v>2168</v>
      </c>
      <c r="Z6" s="69">
        <f t="shared" si="6"/>
        <v>2256</v>
      </c>
      <c r="AA6" s="69">
        <f t="shared" si="6"/>
        <v>2281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1829</v>
      </c>
      <c r="AR6" s="69">
        <f t="shared" si="6"/>
        <v>1862</v>
      </c>
      <c r="AS6" s="69">
        <f t="shared" si="6"/>
        <v>2168</v>
      </c>
      <c r="AT6" s="69">
        <f t="shared" si="6"/>
        <v>2256</v>
      </c>
      <c r="AU6" s="69">
        <f t="shared" si="6"/>
        <v>2281</v>
      </c>
      <c r="AV6" s="69">
        <f t="shared" si="6"/>
        <v>13011</v>
      </c>
      <c r="AW6" s="69">
        <f t="shared" si="6"/>
        <v>24713</v>
      </c>
      <c r="AX6" s="69">
        <f t="shared" si="6"/>
        <v>37724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c r="A7" s="49"/>
      <c r="B7" s="77" t="s">
        <v>116</v>
      </c>
      <c r="C7" s="77" t="s">
        <v>117</v>
      </c>
      <c r="D7" s="77" t="s">
        <v>118</v>
      </c>
      <c r="E7" s="77" t="s">
        <v>119</v>
      </c>
      <c r="F7" s="77" t="s">
        <v>120</v>
      </c>
      <c r="G7" s="77" t="s">
        <v>121</v>
      </c>
      <c r="H7" s="77" t="s">
        <v>122</v>
      </c>
      <c r="I7" s="77" t="s">
        <v>123</v>
      </c>
      <c r="J7" s="77" t="s">
        <v>124</v>
      </c>
      <c r="K7" s="77" t="s">
        <v>125</v>
      </c>
      <c r="L7" s="78" t="s">
        <v>126</v>
      </c>
      <c r="M7" s="79">
        <v>2</v>
      </c>
      <c r="N7" s="79" t="s">
        <v>127</v>
      </c>
      <c r="O7" s="80" t="s">
        <v>127</v>
      </c>
      <c r="P7" s="80" t="s">
        <v>127</v>
      </c>
      <c r="Q7" s="80" t="s">
        <v>127</v>
      </c>
      <c r="R7" s="81" t="s">
        <v>128</v>
      </c>
      <c r="S7" s="81" t="s">
        <v>129</v>
      </c>
      <c r="T7" s="82" t="s">
        <v>130</v>
      </c>
      <c r="U7" s="81" t="s">
        <v>131</v>
      </c>
      <c r="V7" s="78" t="s">
        <v>127</v>
      </c>
      <c r="W7" s="80">
        <v>1829</v>
      </c>
      <c r="X7" s="80">
        <v>1862</v>
      </c>
      <c r="Y7" s="80">
        <v>2168</v>
      </c>
      <c r="Z7" s="80">
        <v>2256</v>
      </c>
      <c r="AA7" s="80">
        <v>2281</v>
      </c>
      <c r="AB7" s="80" t="s">
        <v>127</v>
      </c>
      <c r="AC7" s="80" t="s">
        <v>127</v>
      </c>
      <c r="AD7" s="80" t="s">
        <v>127</v>
      </c>
      <c r="AE7" s="80" t="s">
        <v>127</v>
      </c>
      <c r="AF7" s="80" t="s">
        <v>127</v>
      </c>
      <c r="AG7" s="80" t="s">
        <v>127</v>
      </c>
      <c r="AH7" s="80" t="s">
        <v>127</v>
      </c>
      <c r="AI7" s="80" t="s">
        <v>127</v>
      </c>
      <c r="AJ7" s="80" t="s">
        <v>127</v>
      </c>
      <c r="AK7" s="80" t="s">
        <v>127</v>
      </c>
      <c r="AL7" s="80" t="s">
        <v>127</v>
      </c>
      <c r="AM7" s="80" t="s">
        <v>127</v>
      </c>
      <c r="AN7" s="80" t="s">
        <v>127</v>
      </c>
      <c r="AO7" s="80" t="s">
        <v>127</v>
      </c>
      <c r="AP7" s="80" t="s">
        <v>127</v>
      </c>
      <c r="AQ7" s="80">
        <v>1829</v>
      </c>
      <c r="AR7" s="80">
        <v>1862</v>
      </c>
      <c r="AS7" s="80">
        <v>2168</v>
      </c>
      <c r="AT7" s="80">
        <v>2256</v>
      </c>
      <c r="AU7" s="80">
        <v>2281</v>
      </c>
      <c r="AV7" s="80">
        <v>13011</v>
      </c>
      <c r="AW7" s="80">
        <v>24713</v>
      </c>
      <c r="AX7" s="80">
        <v>37724</v>
      </c>
      <c r="AY7" s="83">
        <v>288.39999999999998</v>
      </c>
      <c r="AZ7" s="83">
        <v>258.3</v>
      </c>
      <c r="BA7" s="83">
        <v>238.7</v>
      </c>
      <c r="BB7" s="83">
        <v>154.4</v>
      </c>
      <c r="BC7" s="83">
        <v>146.6</v>
      </c>
      <c r="BD7" s="83">
        <v>124.4</v>
      </c>
      <c r="BE7" s="83">
        <v>118.8</v>
      </c>
      <c r="BF7" s="83">
        <v>88.8</v>
      </c>
      <c r="BG7" s="83">
        <v>121.3</v>
      </c>
      <c r="BH7" s="83">
        <v>123.2</v>
      </c>
      <c r="BI7" s="83">
        <v>100</v>
      </c>
      <c r="BJ7" s="83">
        <v>314.2</v>
      </c>
      <c r="BK7" s="83">
        <v>284.39999999999998</v>
      </c>
      <c r="BL7" s="83">
        <v>757</v>
      </c>
      <c r="BM7" s="83">
        <v>529.20000000000005</v>
      </c>
      <c r="BN7" s="83">
        <v>445.4</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3099</v>
      </c>
      <c r="CG7" s="83">
        <v>4655.2</v>
      </c>
      <c r="CH7" s="83">
        <v>10996.3</v>
      </c>
      <c r="CI7" s="83">
        <v>11649.8</v>
      </c>
      <c r="CJ7" s="83">
        <v>12189.8</v>
      </c>
      <c r="CK7" s="83">
        <v>17642.5</v>
      </c>
      <c r="CL7" s="83">
        <v>18815.8</v>
      </c>
      <c r="CM7" s="83">
        <v>22847.9</v>
      </c>
      <c r="CN7" s="83">
        <v>19199</v>
      </c>
      <c r="CO7" s="83">
        <v>19830.400000000001</v>
      </c>
      <c r="CP7" s="80">
        <v>10679</v>
      </c>
      <c r="CQ7" s="80">
        <v>13973</v>
      </c>
      <c r="CR7" s="80">
        <v>48997</v>
      </c>
      <c r="CS7" s="80">
        <v>32377</v>
      </c>
      <c r="CT7" s="80">
        <v>31039</v>
      </c>
      <c r="CU7" s="80">
        <v>58539</v>
      </c>
      <c r="CV7" s="80">
        <v>37685</v>
      </c>
      <c r="CW7" s="80">
        <v>2390</v>
      </c>
      <c r="CX7" s="80">
        <v>32739</v>
      </c>
      <c r="CY7" s="80">
        <v>34140</v>
      </c>
      <c r="CZ7" s="80">
        <v>320</v>
      </c>
      <c r="DA7" s="83">
        <v>65.2</v>
      </c>
      <c r="DB7" s="83">
        <v>66.2</v>
      </c>
      <c r="DC7" s="83">
        <v>77.3</v>
      </c>
      <c r="DD7" s="83">
        <v>80.5</v>
      </c>
      <c r="DE7" s="83">
        <v>81.400000000000006</v>
      </c>
      <c r="DF7" s="83">
        <v>33.9</v>
      </c>
      <c r="DG7" s="83">
        <v>31</v>
      </c>
      <c r="DH7" s="83">
        <v>34.700000000000003</v>
      </c>
      <c r="DI7" s="83">
        <v>30</v>
      </c>
      <c r="DJ7" s="83">
        <v>30.2</v>
      </c>
      <c r="DK7" s="83">
        <v>2.8</v>
      </c>
      <c r="DL7" s="83">
        <v>16</v>
      </c>
      <c r="DM7" s="83">
        <v>3.6</v>
      </c>
      <c r="DN7" s="83">
        <v>3.4</v>
      </c>
      <c r="DO7" s="83">
        <v>9.1999999999999993</v>
      </c>
      <c r="DP7" s="83">
        <v>14.6</v>
      </c>
      <c r="DQ7" s="83">
        <v>17.5</v>
      </c>
      <c r="DR7" s="83">
        <v>14.4</v>
      </c>
      <c r="DS7" s="83">
        <v>11.8</v>
      </c>
      <c r="DT7" s="83">
        <v>14.2</v>
      </c>
      <c r="DU7" s="83">
        <v>420.7</v>
      </c>
      <c r="DV7" s="83">
        <v>1694.1</v>
      </c>
      <c r="DW7" s="83">
        <v>855.3</v>
      </c>
      <c r="DX7" s="83">
        <v>803.5</v>
      </c>
      <c r="DY7" s="83">
        <v>762</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0</v>
      </c>
      <c r="EP7" s="83">
        <v>12.7</v>
      </c>
      <c r="EQ7" s="83">
        <v>67.099999999999994</v>
      </c>
      <c r="ER7" s="83">
        <v>65.099999999999994</v>
      </c>
      <c r="ES7" s="83">
        <v>65.5</v>
      </c>
      <c r="ET7" s="83">
        <v>72.5</v>
      </c>
      <c r="EU7" s="83">
        <v>75.599999999999994</v>
      </c>
      <c r="EV7" s="83">
        <v>78.8</v>
      </c>
      <c r="EW7" s="83">
        <v>87.3</v>
      </c>
      <c r="EX7" s="83">
        <v>82.1</v>
      </c>
      <c r="EY7" s="80">
        <v>320</v>
      </c>
      <c r="EZ7" s="83">
        <v>65.2</v>
      </c>
      <c r="FA7" s="83">
        <v>66.2</v>
      </c>
      <c r="FB7" s="83">
        <v>77.3</v>
      </c>
      <c r="FC7" s="83">
        <v>80.5</v>
      </c>
      <c r="FD7" s="83">
        <v>81.400000000000006</v>
      </c>
      <c r="FE7" s="83">
        <v>56.1</v>
      </c>
      <c r="FF7" s="83">
        <v>61.8</v>
      </c>
      <c r="FG7" s="83">
        <v>61.6</v>
      </c>
      <c r="FH7" s="83">
        <v>57.7</v>
      </c>
      <c r="FI7" s="83">
        <v>57.6</v>
      </c>
      <c r="FJ7" s="83">
        <v>2.8</v>
      </c>
      <c r="FK7" s="83">
        <v>16</v>
      </c>
      <c r="FL7" s="83">
        <v>3.6</v>
      </c>
      <c r="FM7" s="83">
        <v>3.4</v>
      </c>
      <c r="FN7" s="83">
        <v>9.1999999999999993</v>
      </c>
      <c r="FO7" s="83">
        <v>16.7</v>
      </c>
      <c r="FP7" s="83">
        <v>8.6999999999999993</v>
      </c>
      <c r="FQ7" s="83">
        <v>6.4</v>
      </c>
      <c r="FR7" s="83">
        <v>5.4</v>
      </c>
      <c r="FS7" s="83">
        <v>8.6999999999999993</v>
      </c>
      <c r="FT7" s="83">
        <v>420.7</v>
      </c>
      <c r="FU7" s="83">
        <v>1694.1</v>
      </c>
      <c r="FV7" s="83">
        <v>855.3</v>
      </c>
      <c r="FW7" s="83">
        <v>803.5</v>
      </c>
      <c r="FX7" s="83">
        <v>762</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v>0</v>
      </c>
      <c r="GO7" s="83">
        <v>12.7</v>
      </c>
      <c r="GP7" s="83">
        <v>67.099999999999994</v>
      </c>
      <c r="GQ7" s="83">
        <v>65.099999999999994</v>
      </c>
      <c r="GR7" s="83">
        <v>65.5</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t="s">
        <v>127</v>
      </c>
      <c r="KW7" s="83" t="s">
        <v>127</v>
      </c>
      <c r="KX7" s="83" t="s">
        <v>127</v>
      </c>
      <c r="KY7" s="83" t="s">
        <v>127</v>
      </c>
      <c r="KZ7" s="83" t="s">
        <v>127</v>
      </c>
      <c r="LA7" s="83" t="s">
        <v>127</v>
      </c>
      <c r="LB7" s="83">
        <v>13.7</v>
      </c>
      <c r="LC7" s="83">
        <v>12</v>
      </c>
      <c r="LD7" s="83">
        <v>14.5</v>
      </c>
      <c r="LE7" s="83">
        <v>14.9</v>
      </c>
      <c r="LF7" s="83">
        <v>15.2</v>
      </c>
      <c r="LG7" s="83" t="s">
        <v>127</v>
      </c>
      <c r="LH7" s="83" t="s">
        <v>127</v>
      </c>
      <c r="LI7" s="83" t="s">
        <v>127</v>
      </c>
      <c r="LJ7" s="83" t="s">
        <v>127</v>
      </c>
      <c r="LK7" s="83" t="s">
        <v>127</v>
      </c>
      <c r="LL7" s="83">
        <v>2.5</v>
      </c>
      <c r="LM7" s="83">
        <v>0.3</v>
      </c>
      <c r="LN7" s="83">
        <v>0.3</v>
      </c>
      <c r="LO7" s="83">
        <v>0.3</v>
      </c>
      <c r="LP7" s="83">
        <v>0.7</v>
      </c>
      <c r="LQ7" s="83" t="s">
        <v>127</v>
      </c>
      <c r="LR7" s="83" t="s">
        <v>127</v>
      </c>
      <c r="LS7" s="83" t="s">
        <v>127</v>
      </c>
      <c r="LT7" s="83" t="s">
        <v>127</v>
      </c>
      <c r="LU7" s="83" t="s">
        <v>127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98.2</v>
      </c>
      <c r="MR7" s="83">
        <v>98.8</v>
      </c>
      <c r="MS7" s="83">
        <v>98.3</v>
      </c>
      <c r="MT7" s="83">
        <v>98.7</v>
      </c>
      <c r="MU7" s="83">
        <v>2</v>
      </c>
      <c r="MV7" s="83">
        <v>2</v>
      </c>
      <c r="MW7" s="83">
        <v>2</v>
      </c>
      <c r="MX7" s="83">
        <v>2</v>
      </c>
      <c r="MY7" s="83" t="s">
        <v>127</v>
      </c>
      <c r="MZ7" s="83" t="s">
        <v>127</v>
      </c>
      <c r="NA7" s="83" t="s">
        <v>127</v>
      </c>
      <c r="NB7" s="83" t="s">
        <v>127</v>
      </c>
      <c r="NC7" s="83" t="s">
        <v>127</v>
      </c>
      <c r="ND7" s="83" t="s">
        <v>127</v>
      </c>
      <c r="NE7" s="83" t="s">
        <v>127</v>
      </c>
      <c r="NF7" s="83" t="s">
        <v>127</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132</v>
      </c>
      <c r="FB8" s="85"/>
      <c r="FC8" s="85"/>
      <c r="FD8" s="85"/>
      <c r="FE8" s="85"/>
      <c r="FF8" s="86"/>
      <c r="FG8" s="85"/>
      <c r="FH8" s="85"/>
      <c r="FI8" s="85" t="str">
        <f>FJ4</f>
        <v>修繕費比率（％）</v>
      </c>
      <c r="FJ8" s="85" t="b">
        <f>IF(SUM($M$6,$MU$7:$MX$7)=0,FALSE,TRUE)</f>
        <v>1</v>
      </c>
      <c r="FK8" s="87" t="s">
        <v>132</v>
      </c>
      <c r="FL8" s="85"/>
      <c r="FM8" s="85"/>
      <c r="FN8" s="85"/>
      <c r="FO8" s="85"/>
      <c r="FP8" s="85"/>
      <c r="FQ8" s="86"/>
      <c r="FR8" s="85"/>
      <c r="FS8" s="85" t="str">
        <f>FT4</f>
        <v>企業債残高対料金収入比率（％）</v>
      </c>
      <c r="FT8" s="85" t="b">
        <f>IF(SUM($M$6,$MU$7:$MX$7)=0,FALSE,TRUE)</f>
        <v>1</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1</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0</v>
      </c>
      <c r="IY8" s="87" t="s">
        <v>132</v>
      </c>
      <c r="IZ8" s="85"/>
      <c r="JA8" s="85"/>
      <c r="JB8" s="85"/>
      <c r="JC8" s="85"/>
      <c r="JD8" s="86"/>
      <c r="JE8" s="85"/>
      <c r="JF8" s="85"/>
      <c r="JG8" s="85" t="str">
        <f>JH4</f>
        <v>修繕費比率（％）</v>
      </c>
      <c r="JH8" s="85" t="b">
        <f>IF(SUM($O$7,$NC$7:$NF$7)=0,FALSE,TRUE)</f>
        <v>0</v>
      </c>
      <c r="JI8" s="87" t="s">
        <v>132</v>
      </c>
      <c r="JJ8" s="85"/>
      <c r="JK8" s="85"/>
      <c r="JL8" s="85"/>
      <c r="JM8" s="85"/>
      <c r="JN8" s="85"/>
      <c r="JO8" s="86"/>
      <c r="JP8" s="85"/>
      <c r="JQ8" s="85" t="str">
        <f>JR4</f>
        <v>企業債残高対料金収入比率（％）</v>
      </c>
      <c r="JR8" s="85" t="b">
        <f>IF(SUM($O$7,$NC$7:$NF$7)=0,FALSE,TRUE)</f>
        <v>0</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0</v>
      </c>
      <c r="KM8" s="87" t="s">
        <v>132</v>
      </c>
      <c r="KN8" s="85"/>
      <c r="KO8" s="85"/>
      <c r="KP8" s="85"/>
      <c r="KQ8" s="84"/>
      <c r="KR8" s="84"/>
      <c r="KS8" s="84"/>
      <c r="KT8" s="84"/>
      <c r="KU8" s="85" t="str">
        <f>KV5</f>
        <v>最大出力合計</v>
      </c>
      <c r="KV8" s="85" t="str">
        <f>KW4</f>
        <v>設備利用率（％）</v>
      </c>
      <c r="KW8" s="85" t="b">
        <f>IF(SUM($P$7,$NG$7:$NJ$7)=0,FALSE,TRUE)</f>
        <v>0</v>
      </c>
      <c r="KX8" s="87" t="s">
        <v>132</v>
      </c>
      <c r="KY8" s="85"/>
      <c r="KZ8" s="85"/>
      <c r="LA8" s="85"/>
      <c r="LB8" s="85"/>
      <c r="LC8" s="86"/>
      <c r="LD8" s="85"/>
      <c r="LE8" s="85"/>
      <c r="LF8" s="85" t="str">
        <f>LG4</f>
        <v>修繕費比率（％）</v>
      </c>
      <c r="LG8" s="85" t="b">
        <f>IF(SUM($P$7,$NG$7:$NJ$7)=0,FALSE,TRUE)</f>
        <v>0</v>
      </c>
      <c r="LH8" s="87" t="s">
        <v>132</v>
      </c>
      <c r="LI8" s="85"/>
      <c r="LJ8" s="85"/>
      <c r="LK8" s="85"/>
      <c r="LL8" s="85"/>
      <c r="LM8" s="85"/>
      <c r="LN8" s="86"/>
      <c r="LO8" s="85"/>
      <c r="LP8" s="85" t="str">
        <f>LQ4</f>
        <v>企業債残高対料金収入比率（％）</v>
      </c>
      <c r="LQ8" s="85" t="b">
        <f>IF(SUM($P$7,$NG$7:$NJ$7)=0,FALSE,TRUE)</f>
        <v>0</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0</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（最大出力合計320kW）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（最大出力合計320kW）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140</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288.39999999999998</v>
      </c>
      <c r="AZ11" s="95">
        <f>AZ7</f>
        <v>258.3</v>
      </c>
      <c r="BA11" s="95">
        <f>BA7</f>
        <v>238.7</v>
      </c>
      <c r="BB11" s="95">
        <f>BB7</f>
        <v>154.4</v>
      </c>
      <c r="BC11" s="95">
        <f>BC7</f>
        <v>146.6</v>
      </c>
      <c r="BD11" s="84"/>
      <c r="BE11" s="84"/>
      <c r="BF11" s="84"/>
      <c r="BG11" s="84"/>
      <c r="BH11" s="84"/>
      <c r="BI11" s="94" t="s">
        <v>141</v>
      </c>
      <c r="BJ11" s="95">
        <f>BJ7</f>
        <v>314.2</v>
      </c>
      <c r="BK11" s="95">
        <f>BK7</f>
        <v>284.39999999999998</v>
      </c>
      <c r="BL11" s="95">
        <f>BL7</f>
        <v>757</v>
      </c>
      <c r="BM11" s="95">
        <f>BM7</f>
        <v>529.20000000000005</v>
      </c>
      <c r="BN11" s="95">
        <f>BN7</f>
        <v>445.4</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141</v>
      </c>
      <c r="CF11" s="95">
        <f>CF7</f>
        <v>3099</v>
      </c>
      <c r="CG11" s="95">
        <f>CG7</f>
        <v>4655.2</v>
      </c>
      <c r="CH11" s="95">
        <f>CH7</f>
        <v>10996.3</v>
      </c>
      <c r="CI11" s="95">
        <f>CI7</f>
        <v>11649.8</v>
      </c>
      <c r="CJ11" s="95">
        <f>CJ7</f>
        <v>12189.8</v>
      </c>
      <c r="CK11" s="84"/>
      <c r="CL11" s="84"/>
      <c r="CM11" s="84"/>
      <c r="CN11" s="84"/>
      <c r="CO11" s="94" t="s">
        <v>141</v>
      </c>
      <c r="CP11" s="96">
        <f>CP7</f>
        <v>10679</v>
      </c>
      <c r="CQ11" s="96">
        <f>CQ7</f>
        <v>13973</v>
      </c>
      <c r="CR11" s="96">
        <f>CR7</f>
        <v>48997</v>
      </c>
      <c r="CS11" s="96">
        <f>CS7</f>
        <v>32377</v>
      </c>
      <c r="CT11" s="96">
        <f>CT7</f>
        <v>31039</v>
      </c>
      <c r="CU11" s="84"/>
      <c r="CV11" s="84"/>
      <c r="CW11" s="84"/>
      <c r="CX11" s="84"/>
      <c r="CY11" s="84"/>
      <c r="CZ11" s="94" t="s">
        <v>141</v>
      </c>
      <c r="DA11" s="95">
        <f>DA7</f>
        <v>65.2</v>
      </c>
      <c r="DB11" s="95">
        <f>DB7</f>
        <v>66.2</v>
      </c>
      <c r="DC11" s="95">
        <f>DC7</f>
        <v>77.3</v>
      </c>
      <c r="DD11" s="95">
        <f>DD7</f>
        <v>80.5</v>
      </c>
      <c r="DE11" s="95">
        <f>DE7</f>
        <v>81.400000000000006</v>
      </c>
      <c r="DF11" s="84"/>
      <c r="DG11" s="84"/>
      <c r="DH11" s="84"/>
      <c r="DI11" s="84"/>
      <c r="DJ11" s="94" t="s">
        <v>142</v>
      </c>
      <c r="DK11" s="95">
        <f>DK7</f>
        <v>2.8</v>
      </c>
      <c r="DL11" s="95">
        <f>DL7</f>
        <v>16</v>
      </c>
      <c r="DM11" s="95">
        <f>DM7</f>
        <v>3.6</v>
      </c>
      <c r="DN11" s="95">
        <f>DN7</f>
        <v>3.4</v>
      </c>
      <c r="DO11" s="95">
        <f>DO7</f>
        <v>9.1999999999999993</v>
      </c>
      <c r="DP11" s="84"/>
      <c r="DQ11" s="84"/>
      <c r="DR11" s="84"/>
      <c r="DS11" s="84"/>
      <c r="DT11" s="94" t="s">
        <v>141</v>
      </c>
      <c r="DU11" s="95">
        <f>DU7</f>
        <v>420.7</v>
      </c>
      <c r="DV11" s="95">
        <f>DV7</f>
        <v>1694.1</v>
      </c>
      <c r="DW11" s="95">
        <f>DW7</f>
        <v>855.3</v>
      </c>
      <c r="DX11" s="95">
        <f>DX7</f>
        <v>803.5</v>
      </c>
      <c r="DY11" s="95">
        <f>DY7</f>
        <v>762</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f>EO7</f>
        <v>0</v>
      </c>
      <c r="EP11" s="95">
        <f>EP7</f>
        <v>12.7</v>
      </c>
      <c r="EQ11" s="95">
        <f>EQ7</f>
        <v>67.099999999999994</v>
      </c>
      <c r="ER11" s="95">
        <f>ER7</f>
        <v>65.099999999999994</v>
      </c>
      <c r="ES11" s="95">
        <f>ES7</f>
        <v>65.5</v>
      </c>
      <c r="ET11" s="84"/>
      <c r="EU11" s="84"/>
      <c r="EV11" s="84"/>
      <c r="EW11" s="84"/>
      <c r="EX11" s="84"/>
      <c r="EY11" s="94" t="s">
        <v>141</v>
      </c>
      <c r="EZ11" s="95">
        <f>EZ7</f>
        <v>65.2</v>
      </c>
      <c r="FA11" s="95">
        <f>FA7</f>
        <v>66.2</v>
      </c>
      <c r="FB11" s="95">
        <f>FB7</f>
        <v>77.3</v>
      </c>
      <c r="FC11" s="95">
        <f>FC7</f>
        <v>80.5</v>
      </c>
      <c r="FD11" s="95">
        <f>FD7</f>
        <v>81.400000000000006</v>
      </c>
      <c r="FE11" s="84"/>
      <c r="FF11" s="84"/>
      <c r="FG11" s="84"/>
      <c r="FH11" s="84"/>
      <c r="FI11" s="94" t="s">
        <v>143</v>
      </c>
      <c r="FJ11" s="95">
        <f>FJ7</f>
        <v>2.8</v>
      </c>
      <c r="FK11" s="95">
        <f>FK7</f>
        <v>16</v>
      </c>
      <c r="FL11" s="95">
        <f>FL7</f>
        <v>3.6</v>
      </c>
      <c r="FM11" s="95">
        <f>FM7</f>
        <v>3.4</v>
      </c>
      <c r="FN11" s="95">
        <f>FN7</f>
        <v>9.1999999999999993</v>
      </c>
      <c r="FO11" s="84"/>
      <c r="FP11" s="84"/>
      <c r="FQ11" s="84"/>
      <c r="FR11" s="84"/>
      <c r="FS11" s="94" t="s">
        <v>141</v>
      </c>
      <c r="FT11" s="95">
        <f>FT7</f>
        <v>420.7</v>
      </c>
      <c r="FU11" s="95">
        <f>FU7</f>
        <v>1694.1</v>
      </c>
      <c r="FV11" s="95">
        <f>FV7</f>
        <v>855.3</v>
      </c>
      <c r="FW11" s="95">
        <f>FW7</f>
        <v>803.5</v>
      </c>
      <c r="FX11" s="95">
        <f>FX7</f>
        <v>762</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141</v>
      </c>
      <c r="GN11" s="95">
        <f>GN7</f>
        <v>0</v>
      </c>
      <c r="GO11" s="95">
        <f>GO7</f>
        <v>12.7</v>
      </c>
      <c r="GP11" s="95">
        <f>GP7</f>
        <v>67.099999999999994</v>
      </c>
      <c r="GQ11" s="95">
        <f>GQ7</f>
        <v>65.099999999999994</v>
      </c>
      <c r="GR11" s="95">
        <f>GR7</f>
        <v>65.5</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141</v>
      </c>
      <c r="LG11" s="95" t="str">
        <f>LG7</f>
        <v>-</v>
      </c>
      <c r="LH11" s="95" t="str">
        <f>LH7</f>
        <v>-</v>
      </c>
      <c r="LI11" s="95" t="str">
        <f>LI7</f>
        <v>-</v>
      </c>
      <c r="LJ11" s="95" t="str">
        <f>LJ7</f>
        <v>-</v>
      </c>
      <c r="LK11" s="95" t="str">
        <f>LK7</f>
        <v>-</v>
      </c>
      <c r="LL11" s="84"/>
      <c r="LM11" s="84"/>
      <c r="LN11" s="84"/>
      <c r="LO11" s="84"/>
      <c r="LP11" s="94" t="s">
        <v>141</v>
      </c>
      <c r="LQ11" s="95" t="str">
        <f>LQ7</f>
        <v>-</v>
      </c>
      <c r="LR11" s="95" t="str">
        <f>LR7</f>
        <v>-</v>
      </c>
      <c r="LS11" s="95" t="str">
        <f>LS7</f>
        <v>-</v>
      </c>
      <c r="LT11" s="95" t="str">
        <f>LT7</f>
        <v>-</v>
      </c>
      <c r="LU11" s="95" t="str">
        <f>LU7</f>
        <v>-</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124.4</v>
      </c>
      <c r="AZ12" s="95">
        <f>BE7</f>
        <v>118.8</v>
      </c>
      <c r="BA12" s="95">
        <f>BF7</f>
        <v>88.8</v>
      </c>
      <c r="BB12" s="95">
        <f>BG7</f>
        <v>121.3</v>
      </c>
      <c r="BC12" s="95">
        <f>BH7</f>
        <v>123.2</v>
      </c>
      <c r="BD12" s="84"/>
      <c r="BE12" s="84"/>
      <c r="BF12" s="84"/>
      <c r="BG12" s="84"/>
      <c r="BH12" s="84"/>
      <c r="BI12" s="94" t="s">
        <v>146</v>
      </c>
      <c r="BJ12" s="95">
        <f>BO7</f>
        <v>324.60000000000002</v>
      </c>
      <c r="BK12" s="95">
        <f>BP7</f>
        <v>255.4</v>
      </c>
      <c r="BL12" s="95">
        <f>BQ7</f>
        <v>269.8</v>
      </c>
      <c r="BM12" s="95">
        <f>BR7</f>
        <v>247.9</v>
      </c>
      <c r="BN12" s="95">
        <f>BS7</f>
        <v>240.1</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f>CK7</f>
        <v>17642.5</v>
      </c>
      <c r="CG12" s="95">
        <f>CL7</f>
        <v>18815.8</v>
      </c>
      <c r="CH12" s="95">
        <f>CM7</f>
        <v>22847.9</v>
      </c>
      <c r="CI12" s="95">
        <f>CN7</f>
        <v>19199</v>
      </c>
      <c r="CJ12" s="95">
        <f>CO7</f>
        <v>19830.400000000001</v>
      </c>
      <c r="CK12" s="84"/>
      <c r="CL12" s="84"/>
      <c r="CM12" s="84"/>
      <c r="CN12" s="84"/>
      <c r="CO12" s="94" t="s">
        <v>146</v>
      </c>
      <c r="CP12" s="96">
        <f>CU7</f>
        <v>58539</v>
      </c>
      <c r="CQ12" s="96">
        <f>CV7</f>
        <v>37685</v>
      </c>
      <c r="CR12" s="96">
        <f>CW7</f>
        <v>2390</v>
      </c>
      <c r="CS12" s="96">
        <f>CX7</f>
        <v>32739</v>
      </c>
      <c r="CT12" s="96">
        <f>CY7</f>
        <v>34140</v>
      </c>
      <c r="CU12" s="84"/>
      <c r="CV12" s="84"/>
      <c r="CW12" s="84"/>
      <c r="CX12" s="84"/>
      <c r="CY12" s="84"/>
      <c r="CZ12" s="94" t="s">
        <v>146</v>
      </c>
      <c r="DA12" s="95">
        <f>DF7</f>
        <v>33.9</v>
      </c>
      <c r="DB12" s="95">
        <f>DG7</f>
        <v>31</v>
      </c>
      <c r="DC12" s="95">
        <f>DH7</f>
        <v>34.700000000000003</v>
      </c>
      <c r="DD12" s="95">
        <f>DI7</f>
        <v>30</v>
      </c>
      <c r="DE12" s="95">
        <f>DJ7</f>
        <v>30.2</v>
      </c>
      <c r="DF12" s="84"/>
      <c r="DG12" s="84"/>
      <c r="DH12" s="84"/>
      <c r="DI12" s="84"/>
      <c r="DJ12" s="94" t="s">
        <v>146</v>
      </c>
      <c r="DK12" s="95">
        <f>DP7</f>
        <v>14.6</v>
      </c>
      <c r="DL12" s="95">
        <f>DQ7</f>
        <v>17.5</v>
      </c>
      <c r="DM12" s="95">
        <f>DR7</f>
        <v>14.4</v>
      </c>
      <c r="DN12" s="95">
        <f>DS7</f>
        <v>11.8</v>
      </c>
      <c r="DO12" s="95">
        <f>DT7</f>
        <v>14.2</v>
      </c>
      <c r="DP12" s="84"/>
      <c r="DQ12" s="84"/>
      <c r="DR12" s="84"/>
      <c r="DS12" s="84"/>
      <c r="DT12" s="94" t="s">
        <v>147</v>
      </c>
      <c r="DU12" s="95">
        <f>DZ7</f>
        <v>109.9</v>
      </c>
      <c r="DV12" s="95">
        <f>EA7</f>
        <v>107.3</v>
      </c>
      <c r="DW12" s="95">
        <f>EB7</f>
        <v>104.1</v>
      </c>
      <c r="DX12" s="95">
        <f>EC7</f>
        <v>136</v>
      </c>
      <c r="DY12" s="95">
        <f>ED7</f>
        <v>133.5</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146</v>
      </c>
      <c r="EO12" s="95">
        <f>ET7</f>
        <v>72.5</v>
      </c>
      <c r="EP12" s="95">
        <f>EU7</f>
        <v>75.599999999999994</v>
      </c>
      <c r="EQ12" s="95">
        <f>EV7</f>
        <v>78.8</v>
      </c>
      <c r="ER12" s="95">
        <f>EW7</f>
        <v>87.3</v>
      </c>
      <c r="ES12" s="95">
        <f>EX7</f>
        <v>82.1</v>
      </c>
      <c r="ET12" s="84"/>
      <c r="EU12" s="84"/>
      <c r="EV12" s="84"/>
      <c r="EW12" s="84"/>
      <c r="EX12" s="84"/>
      <c r="EY12" s="94" t="s">
        <v>146</v>
      </c>
      <c r="EZ12" s="95">
        <f>IF($EZ$8,FE7,"-")</f>
        <v>56.1</v>
      </c>
      <c r="FA12" s="95">
        <f>IF($EZ$8,FF7,"-")</f>
        <v>61.8</v>
      </c>
      <c r="FB12" s="95">
        <f>IF($EZ$8,FG7,"-")</f>
        <v>61.6</v>
      </c>
      <c r="FC12" s="95">
        <f>IF($EZ$8,FH7,"-")</f>
        <v>57.7</v>
      </c>
      <c r="FD12" s="95">
        <f>IF($EZ$8,FI7,"-")</f>
        <v>57.6</v>
      </c>
      <c r="FE12" s="84"/>
      <c r="FF12" s="84"/>
      <c r="FG12" s="84"/>
      <c r="FH12" s="84"/>
      <c r="FI12" s="94" t="s">
        <v>146</v>
      </c>
      <c r="FJ12" s="95">
        <f>IF($FJ$8,FO7,"-")</f>
        <v>16.7</v>
      </c>
      <c r="FK12" s="95">
        <f>IF($FJ$8,FP7,"-")</f>
        <v>8.6999999999999993</v>
      </c>
      <c r="FL12" s="95">
        <f>IF($FJ$8,FQ7,"-")</f>
        <v>6.4</v>
      </c>
      <c r="FM12" s="95">
        <f>IF($FJ$8,FR7,"-")</f>
        <v>5.4</v>
      </c>
      <c r="FN12" s="95">
        <f>IF($FJ$8,FS7,"-")</f>
        <v>8.6999999999999993</v>
      </c>
      <c r="FO12" s="84"/>
      <c r="FP12" s="84"/>
      <c r="FQ12" s="84"/>
      <c r="FR12" s="84"/>
      <c r="FS12" s="94" t="s">
        <v>146</v>
      </c>
      <c r="FT12" s="95">
        <f>IF($FT$8,FY7,"-")</f>
        <v>333.7</v>
      </c>
      <c r="FU12" s="95">
        <f>IF($FT$8,FZ7,"-")</f>
        <v>351.4</v>
      </c>
      <c r="FV12" s="95">
        <f>IF($FT$8,GA7,"-")</f>
        <v>390.3</v>
      </c>
      <c r="FW12" s="95">
        <f>IF($FT$8,GB7,"-")</f>
        <v>394.9</v>
      </c>
      <c r="FX12" s="95">
        <f>IF($FT$8,GC7,"-")</f>
        <v>375</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f>IF($GN$8,GS7,"-")</f>
        <v>58.4</v>
      </c>
      <c r="GO12" s="95">
        <f>IF($GN$8,GT7,"-")</f>
        <v>80.599999999999994</v>
      </c>
      <c r="GP12" s="95">
        <f>IF($GN$8,GU7,"-")</f>
        <v>85.6</v>
      </c>
      <c r="GQ12" s="95">
        <f>IF($GN$8,GV7,"-")</f>
        <v>92</v>
      </c>
      <c r="GR12" s="95">
        <f>IF($GN$8,GW7,"-")</f>
        <v>94.7</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149</v>
      </c>
      <c r="C14" s="99"/>
      <c r="D14" s="100"/>
      <c r="E14" s="99"/>
      <c r="F14" s="206" t="s">
        <v>150</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288.39999999999998</v>
      </c>
      <c r="AZ17" s="106">
        <f t="shared" ref="AZ17:BC17" si="9">IF(AZ7="-",NA(),AZ7)</f>
        <v>258.3</v>
      </c>
      <c r="BA17" s="106">
        <f t="shared" si="9"/>
        <v>238.7</v>
      </c>
      <c r="BB17" s="106">
        <f t="shared" si="9"/>
        <v>154.4</v>
      </c>
      <c r="BC17" s="106">
        <f t="shared" si="9"/>
        <v>146.6</v>
      </c>
      <c r="BD17" s="100"/>
      <c r="BE17" s="100"/>
      <c r="BF17" s="100"/>
      <c r="BG17" s="100"/>
      <c r="BH17" s="100"/>
      <c r="BI17" s="105" t="s">
        <v>162</v>
      </c>
      <c r="BJ17" s="106">
        <f>IF(BJ7="-",NA(),BJ7)</f>
        <v>314.2</v>
      </c>
      <c r="BK17" s="106">
        <f t="shared" ref="BK17:BN17" si="10">IF(BK7="-",NA(),BK7)</f>
        <v>284.39999999999998</v>
      </c>
      <c r="BL17" s="106">
        <f t="shared" si="10"/>
        <v>757</v>
      </c>
      <c r="BM17" s="106">
        <f t="shared" si="10"/>
        <v>529.20000000000005</v>
      </c>
      <c r="BN17" s="106">
        <f t="shared" si="10"/>
        <v>445.4</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163</v>
      </c>
      <c r="CF17" s="106">
        <f>IF(CF7="-",NA(),CF7)</f>
        <v>3099</v>
      </c>
      <c r="CG17" s="106">
        <f t="shared" ref="CG17:CJ17" si="12">IF(CG7="-",NA(),CG7)</f>
        <v>4655.2</v>
      </c>
      <c r="CH17" s="106">
        <f t="shared" si="12"/>
        <v>10996.3</v>
      </c>
      <c r="CI17" s="106">
        <f t="shared" si="12"/>
        <v>11649.8</v>
      </c>
      <c r="CJ17" s="106">
        <f t="shared" si="12"/>
        <v>12189.8</v>
      </c>
      <c r="CK17" s="100"/>
      <c r="CL17" s="100"/>
      <c r="CM17" s="100"/>
      <c r="CN17" s="100"/>
      <c r="CO17" s="105" t="s">
        <v>161</v>
      </c>
      <c r="CP17" s="107">
        <f>IF(CP7="-",NA(),CP7)</f>
        <v>10679</v>
      </c>
      <c r="CQ17" s="107">
        <f t="shared" ref="CQ17:CT17" si="13">IF(CQ7="-",NA(),CQ7)</f>
        <v>13973</v>
      </c>
      <c r="CR17" s="107">
        <f t="shared" si="13"/>
        <v>48997</v>
      </c>
      <c r="CS17" s="107">
        <f t="shared" si="13"/>
        <v>32377</v>
      </c>
      <c r="CT17" s="107">
        <f t="shared" si="13"/>
        <v>31039</v>
      </c>
      <c r="CU17" s="100"/>
      <c r="CV17" s="100"/>
      <c r="CW17" s="100"/>
      <c r="CX17" s="100"/>
      <c r="CY17" s="100"/>
      <c r="CZ17" s="105" t="s">
        <v>163</v>
      </c>
      <c r="DA17" s="106">
        <f>IF(DA7="-",NA(),DA7)</f>
        <v>65.2</v>
      </c>
      <c r="DB17" s="106">
        <f t="shared" ref="DB17:DE17" si="14">IF(DB7="-",NA(),DB7)</f>
        <v>66.2</v>
      </c>
      <c r="DC17" s="106">
        <f t="shared" si="14"/>
        <v>77.3</v>
      </c>
      <c r="DD17" s="106">
        <f t="shared" si="14"/>
        <v>80.5</v>
      </c>
      <c r="DE17" s="106">
        <f t="shared" si="14"/>
        <v>81.400000000000006</v>
      </c>
      <c r="DF17" s="100"/>
      <c r="DG17" s="100"/>
      <c r="DH17" s="100"/>
      <c r="DI17" s="100"/>
      <c r="DJ17" s="105" t="s">
        <v>161</v>
      </c>
      <c r="DK17" s="106">
        <f>IF(DK7="-",NA(),DK7)</f>
        <v>2.8</v>
      </c>
      <c r="DL17" s="106">
        <f t="shared" ref="DL17:DO17" si="15">IF(DL7="-",NA(),DL7)</f>
        <v>16</v>
      </c>
      <c r="DM17" s="106">
        <f t="shared" si="15"/>
        <v>3.6</v>
      </c>
      <c r="DN17" s="106">
        <f t="shared" si="15"/>
        <v>3.4</v>
      </c>
      <c r="DO17" s="106">
        <f t="shared" si="15"/>
        <v>9.1999999999999993</v>
      </c>
      <c r="DP17" s="100"/>
      <c r="DQ17" s="100"/>
      <c r="DR17" s="100"/>
      <c r="DS17" s="100"/>
      <c r="DT17" s="105" t="s">
        <v>164</v>
      </c>
      <c r="DU17" s="106">
        <f>IF(DU7="-",NA(),DU7)</f>
        <v>420.7</v>
      </c>
      <c r="DV17" s="106">
        <f t="shared" ref="DV17:DY17" si="16">IF(DV7="-",NA(),DV7)</f>
        <v>1694.1</v>
      </c>
      <c r="DW17" s="106">
        <f t="shared" si="16"/>
        <v>855.3</v>
      </c>
      <c r="DX17" s="106">
        <f t="shared" si="16"/>
        <v>803.5</v>
      </c>
      <c r="DY17" s="106">
        <f t="shared" si="16"/>
        <v>762</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165</v>
      </c>
      <c r="EO17" s="106">
        <f>IF(EO7="-",NA(),EO7)</f>
        <v>0</v>
      </c>
      <c r="EP17" s="106">
        <f t="shared" ref="EP17:ES17" si="18">IF(EP7="-",NA(),EP7)</f>
        <v>12.7</v>
      </c>
      <c r="EQ17" s="106">
        <f t="shared" si="18"/>
        <v>67.099999999999994</v>
      </c>
      <c r="ER17" s="106">
        <f t="shared" si="18"/>
        <v>65.099999999999994</v>
      </c>
      <c r="ES17" s="106">
        <f t="shared" si="18"/>
        <v>65.5</v>
      </c>
      <c r="ET17" s="100"/>
      <c r="EU17" s="100"/>
      <c r="EV17" s="100"/>
      <c r="EW17" s="100"/>
      <c r="EX17" s="100"/>
      <c r="EY17" s="105" t="s">
        <v>163</v>
      </c>
      <c r="EZ17" s="106">
        <f>IF(EZ7="-",NA(),EZ7)</f>
        <v>65.2</v>
      </c>
      <c r="FA17" s="106">
        <f t="shared" ref="FA17:FD17" si="19">IF(FA7="-",NA(),FA7)</f>
        <v>66.2</v>
      </c>
      <c r="FB17" s="106">
        <f t="shared" si="19"/>
        <v>77.3</v>
      </c>
      <c r="FC17" s="106">
        <f t="shared" si="19"/>
        <v>80.5</v>
      </c>
      <c r="FD17" s="106">
        <f t="shared" si="19"/>
        <v>81.400000000000006</v>
      </c>
      <c r="FE17" s="100"/>
      <c r="FF17" s="100"/>
      <c r="FG17" s="100"/>
      <c r="FH17" s="100"/>
      <c r="FI17" s="105" t="s">
        <v>164</v>
      </c>
      <c r="FJ17" s="106">
        <f>IF(FJ7="-",NA(),FJ7)</f>
        <v>2.8</v>
      </c>
      <c r="FK17" s="106">
        <f t="shared" ref="FK17:FN17" si="20">IF(FK7="-",NA(),FK7)</f>
        <v>16</v>
      </c>
      <c r="FL17" s="106">
        <f t="shared" si="20"/>
        <v>3.6</v>
      </c>
      <c r="FM17" s="106">
        <f t="shared" si="20"/>
        <v>3.4</v>
      </c>
      <c r="FN17" s="106">
        <f t="shared" si="20"/>
        <v>9.1999999999999993</v>
      </c>
      <c r="FO17" s="100"/>
      <c r="FP17" s="100"/>
      <c r="FQ17" s="100"/>
      <c r="FR17" s="100"/>
      <c r="FS17" s="105" t="s">
        <v>163</v>
      </c>
      <c r="FT17" s="106">
        <f>IF(FT7="-",NA(),FT7)</f>
        <v>420.7</v>
      </c>
      <c r="FU17" s="106">
        <f t="shared" ref="FU17:FX17" si="21">IF(FU7="-",NA(),FU7)</f>
        <v>1694.1</v>
      </c>
      <c r="FV17" s="106">
        <f t="shared" si="21"/>
        <v>855.3</v>
      </c>
      <c r="FW17" s="106">
        <f t="shared" si="21"/>
        <v>803.5</v>
      </c>
      <c r="FX17" s="106">
        <f t="shared" si="21"/>
        <v>762</v>
      </c>
      <c r="FY17" s="100"/>
      <c r="FZ17" s="100"/>
      <c r="GA17" s="100"/>
      <c r="GB17" s="100"/>
      <c r="GC17" s="105" t="s">
        <v>163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f>IF(GN7="-",NA(),GN7)</f>
        <v>0</v>
      </c>
      <c r="GO17" s="106">
        <f t="shared" ref="GO17:GR17" si="23">IF(GO7="-",NA(),GO7)</f>
        <v>12.7</v>
      </c>
      <c r="GP17" s="106">
        <f t="shared" si="23"/>
        <v>67.099999999999994</v>
      </c>
      <c r="GQ17" s="106">
        <f t="shared" si="23"/>
        <v>65.099999999999994</v>
      </c>
      <c r="GR17" s="106">
        <f t="shared" si="23"/>
        <v>65.5</v>
      </c>
      <c r="GS17" s="100"/>
      <c r="GT17" s="100"/>
      <c r="GU17" s="100"/>
      <c r="GV17" s="100"/>
      <c r="GW17" s="100"/>
      <c r="GX17" s="105" t="s">
        <v>166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170</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171</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171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170</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171</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171</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171</v>
      </c>
      <c r="DK18" s="106">
        <f>IF(DP7="-",NA(),DP7)</f>
        <v>14.6</v>
      </c>
      <c r="DL18" s="106">
        <f t="shared" ref="DL18:DO18" si="45">IF(DQ7="-",NA(),DQ7)</f>
        <v>17.5</v>
      </c>
      <c r="DM18" s="106">
        <f t="shared" si="45"/>
        <v>14.4</v>
      </c>
      <c r="DN18" s="106">
        <f t="shared" si="45"/>
        <v>11.8</v>
      </c>
      <c r="DO18" s="106">
        <f t="shared" si="45"/>
        <v>14.2</v>
      </c>
      <c r="DP18" s="100"/>
      <c r="DQ18" s="100"/>
      <c r="DR18" s="100"/>
      <c r="DS18" s="100"/>
      <c r="DT18" s="105" t="s">
        <v>171</v>
      </c>
      <c r="DU18" s="106">
        <f>IF(DZ7="-",NA(),DZ7)</f>
        <v>109.9</v>
      </c>
      <c r="DV18" s="106">
        <f t="shared" ref="DV18:DY18" si="46">IF(EA7="-",NA(),EA7)</f>
        <v>107.3</v>
      </c>
      <c r="DW18" s="106">
        <f t="shared" si="46"/>
        <v>104.1</v>
      </c>
      <c r="DX18" s="106">
        <f t="shared" si="46"/>
        <v>136</v>
      </c>
      <c r="DY18" s="106">
        <f t="shared" si="46"/>
        <v>133.5</v>
      </c>
      <c r="DZ18" s="100"/>
      <c r="EA18" s="100"/>
      <c r="EB18" s="100"/>
      <c r="EC18" s="100"/>
      <c r="ED18" s="105" t="s">
        <v>172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172</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171</v>
      </c>
      <c r="EZ18" s="106">
        <f>IF(OR(NOT($EZ$8),FE7="-"),NA(),FE7)</f>
        <v>56.1</v>
      </c>
      <c r="FA18" s="106">
        <f>IF(OR(NOT($EZ$8),FF7="-"),NA(),FF7)</f>
        <v>61.8</v>
      </c>
      <c r="FB18" s="106">
        <f>IF(OR(NOT($EZ$8),FG7="-"),NA(),FG7)</f>
        <v>61.6</v>
      </c>
      <c r="FC18" s="106">
        <f>IF(OR(NOT($EZ$8),FH7="-"),NA(),FH7)</f>
        <v>57.7</v>
      </c>
      <c r="FD18" s="106">
        <f>IF(OR(NOT($EZ$8),FI7="-"),NA(),FI7)</f>
        <v>57.6</v>
      </c>
      <c r="FE18" s="100"/>
      <c r="FF18" s="100"/>
      <c r="FG18" s="100"/>
      <c r="FH18" s="100"/>
      <c r="FI18" s="105" t="s">
        <v>172</v>
      </c>
      <c r="FJ18" s="106">
        <f>IF(OR(NOT($FJ$8),FO7="-"),NA(),FO7)</f>
        <v>16.7</v>
      </c>
      <c r="FK18" s="106">
        <f>IF(OR(NOT($FJ$8),FP7="-"),NA(),FP7)</f>
        <v>8.6999999999999993</v>
      </c>
      <c r="FL18" s="106">
        <f>IF(OR(NOT($FJ$8),FQ7="-"),NA(),FQ7)</f>
        <v>6.4</v>
      </c>
      <c r="FM18" s="106">
        <f>IF(OR(NOT($FJ$8),FR7="-"),NA(),FR7)</f>
        <v>5.4</v>
      </c>
      <c r="FN18" s="106">
        <f>IF(OR(NOT($FJ$8),FS7="-"),NA(),FS7)</f>
        <v>8.6999999999999993</v>
      </c>
      <c r="FO18" s="100"/>
      <c r="FP18" s="100"/>
      <c r="FQ18" s="100"/>
      <c r="FR18" s="100"/>
      <c r="FS18" s="105" t="s">
        <v>172</v>
      </c>
      <c r="FT18" s="106">
        <f>IF(OR(NOT($FT$8),FY7="-"),NA(),FY7)</f>
        <v>333.7</v>
      </c>
      <c r="FU18" s="106">
        <f>IF(OR(NOT($FT$8),FZ7="-"),NA(),FZ7)</f>
        <v>351.4</v>
      </c>
      <c r="FV18" s="106">
        <f>IF(OR(NOT($FT$8),GA7="-"),NA(),GA7)</f>
        <v>390.3</v>
      </c>
      <c r="FW18" s="106">
        <f>IF(OR(NOT($FT$8),GB7="-"),NA(),GB7)</f>
        <v>394.9</v>
      </c>
      <c r="FX18" s="106">
        <f>IF(OR(NOT($FT$8),GC7="-"),NA(),GC7)</f>
        <v>375</v>
      </c>
      <c r="FY18" s="100"/>
      <c r="FZ18" s="100"/>
      <c r="GA18" s="100"/>
      <c r="GB18" s="100"/>
      <c r="GC18" s="105" t="s">
        <v>173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171</v>
      </c>
      <c r="GN18" s="106">
        <f>IF(OR(NOT($GN$8),GS7="-"),NA(),GS7)</f>
        <v>58.4</v>
      </c>
      <c r="GO18" s="106">
        <f>IF(OR(NOT($GN$8),GT7="-"),NA(),GT7)</f>
        <v>80.599999999999994</v>
      </c>
      <c r="GP18" s="106">
        <f>IF(OR(NOT($GN$8),GU7="-"),NA(),GU7)</f>
        <v>85.6</v>
      </c>
      <c r="GQ18" s="106">
        <f>IF(OR(NOT($GN$8),GV7="-"),NA(),GV7)</f>
        <v>92</v>
      </c>
      <c r="GR18" s="106">
        <f>IF(OR(NOT($GN$8),GW7="-"),NA(),GW7)</f>
        <v>94.7</v>
      </c>
      <c r="GS18" s="100"/>
      <c r="GT18" s="100"/>
      <c r="GU18" s="100"/>
      <c r="GV18" s="100"/>
      <c r="GW18" s="100"/>
      <c r="GX18" s="105" t="s">
        <v>174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171</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171</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178</v>
      </c>
      <c r="C20" s="196"/>
      <c r="D20" s="100"/>
    </row>
    <row r="21" spans="1:374">
      <c r="A21" s="97">
        <f t="shared" si="7"/>
        <v>7</v>
      </c>
      <c r="B21" s="196" t="s">
        <v>179</v>
      </c>
      <c r="C21" s="196"/>
      <c r="D21" s="100"/>
    </row>
    <row r="22" spans="1:374">
      <c r="A22" s="97">
        <f t="shared" si="7"/>
        <v>8</v>
      </c>
      <c r="B22" s="196" t="s">
        <v>180</v>
      </c>
      <c r="C22" s="196"/>
      <c r="D22" s="100"/>
      <c r="E22" s="197" t="s">
        <v>181</v>
      </c>
      <c r="F22" s="198"/>
      <c r="G22" s="198"/>
      <c r="H22" s="198"/>
      <c r="I22" s="199"/>
    </row>
    <row r="23" spans="1:374">
      <c r="A23" s="97">
        <f t="shared" si="7"/>
        <v>9</v>
      </c>
      <c r="B23" s="196" t="s">
        <v>182</v>
      </c>
      <c r="C23" s="196"/>
      <c r="D23" s="100"/>
      <c r="E23" s="200"/>
      <c r="F23" s="201"/>
      <c r="G23" s="201"/>
      <c r="H23" s="201"/>
      <c r="I23" s="202"/>
    </row>
    <row r="24" spans="1:374">
      <c r="A24" s="97">
        <f t="shared" si="7"/>
        <v>10</v>
      </c>
      <c r="B24" s="196" t="s">
        <v>183</v>
      </c>
      <c r="C24" s="196"/>
      <c r="D24" s="100"/>
      <c r="E24" s="200"/>
      <c r="F24" s="201"/>
      <c r="G24" s="201"/>
      <c r="H24" s="201"/>
      <c r="I24" s="202"/>
    </row>
    <row r="25" spans="1:374">
      <c r="A25" s="97">
        <f t="shared" si="7"/>
        <v>11</v>
      </c>
      <c r="B25" s="196" t="s">
        <v>184</v>
      </c>
      <c r="C25" s="196"/>
      <c r="D25" s="100"/>
      <c r="E25" s="200"/>
      <c r="F25" s="201"/>
      <c r="G25" s="201"/>
      <c r="H25" s="201"/>
      <c r="I25" s="202"/>
    </row>
    <row r="26" spans="1:374">
      <c r="A26" s="97">
        <f t="shared" si="7"/>
        <v>12</v>
      </c>
      <c r="B26" s="196" t="s">
        <v>185</v>
      </c>
      <c r="C26" s="196"/>
      <c r="D26" s="100"/>
      <c r="E26" s="200"/>
      <c r="F26" s="201"/>
      <c r="G26" s="201"/>
      <c r="H26" s="201"/>
      <c r="I26" s="202"/>
    </row>
    <row r="27" spans="1:374">
      <c r="A27" s="97">
        <f t="shared" si="7"/>
        <v>13</v>
      </c>
      <c r="B27" s="196" t="s">
        <v>186</v>
      </c>
      <c r="C27" s="196"/>
      <c r="D27" s="100"/>
      <c r="E27" s="200"/>
      <c r="F27" s="201"/>
      <c r="G27" s="201"/>
      <c r="H27" s="201"/>
      <c r="I27" s="202"/>
    </row>
    <row r="28" spans="1:374">
      <c r="A28" s="97">
        <f t="shared" si="7"/>
        <v>14</v>
      </c>
      <c r="B28" s="196" t="s">
        <v>187</v>
      </c>
      <c r="C28" s="196"/>
      <c r="D28" s="100"/>
      <c r="E28" s="200"/>
      <c r="F28" s="201"/>
      <c r="G28" s="201"/>
      <c r="H28" s="201"/>
      <c r="I28" s="202"/>
    </row>
    <row r="29" spans="1:374">
      <c r="A29" s="97">
        <f t="shared" si="7"/>
        <v>15</v>
      </c>
      <c r="B29" s="196" t="s">
        <v>188</v>
      </c>
      <c r="C29" s="196"/>
      <c r="D29" s="100"/>
      <c r="E29" s="200"/>
      <c r="F29" s="201"/>
      <c r="G29" s="201"/>
      <c r="H29" s="201"/>
      <c r="I29" s="202"/>
    </row>
    <row r="30" spans="1:374">
      <c r="A30" s="97">
        <f t="shared" si="7"/>
        <v>16</v>
      </c>
      <c r="B30" s="196" t="s">
        <v>189</v>
      </c>
      <c r="C30" s="196"/>
      <c r="D30" s="100"/>
      <c r="E30" s="200"/>
      <c r="F30" s="201"/>
      <c r="G30" s="201"/>
      <c r="H30" s="201"/>
      <c r="I30" s="202"/>
    </row>
    <row r="31" spans="1:374">
      <c r="A31" s="97">
        <f t="shared" si="7"/>
        <v>17</v>
      </c>
      <c r="B31" s="196" t="s">
        <v>190</v>
      </c>
      <c r="C31" s="196"/>
      <c r="D31" s="100"/>
      <c r="E31" s="200"/>
      <c r="F31" s="201"/>
      <c r="G31" s="201"/>
      <c r="H31" s="201"/>
      <c r="I31" s="202"/>
    </row>
    <row r="32" spans="1:374">
      <c r="A32" s="97">
        <f t="shared" si="7"/>
        <v>18</v>
      </c>
      <c r="B32" s="196" t="s">
        <v>191</v>
      </c>
      <c r="C32" s="196"/>
      <c r="D32" s="100"/>
      <c r="E32" s="200"/>
      <c r="F32" s="201"/>
      <c r="G32" s="201"/>
      <c r="H32" s="201"/>
      <c r="I32" s="202"/>
    </row>
    <row r="33" spans="1:16">
      <c r="A33" s="97">
        <f t="shared" si="7"/>
        <v>19</v>
      </c>
      <c r="B33" s="196" t="s">
        <v>192</v>
      </c>
      <c r="C33" s="196"/>
      <c r="D33" s="100"/>
      <c r="E33" s="200"/>
      <c r="F33" s="201"/>
      <c r="G33" s="201"/>
      <c r="H33" s="201"/>
      <c r="I33" s="202"/>
    </row>
    <row r="34" spans="1:16">
      <c r="A34" s="97">
        <f t="shared" si="7"/>
        <v>20</v>
      </c>
      <c r="B34" s="196" t="s">
        <v>193</v>
      </c>
      <c r="C34" s="196"/>
      <c r="D34" s="100"/>
      <c r="E34" s="200"/>
      <c r="F34" s="201"/>
      <c r="G34" s="201"/>
      <c r="H34" s="201"/>
      <c r="I34" s="202"/>
    </row>
    <row r="35" spans="1:16" ht="25.5" customHeight="1">
      <c r="E35" s="203"/>
      <c r="F35" s="204"/>
      <c r="G35" s="204"/>
      <c r="H35" s="204"/>
      <c r="I35" s="205"/>
    </row>
    <row r="36" spans="1:16">
      <c r="A36" t="s">
        <v>194</v>
      </c>
      <c r="B36" t="s">
        <v>195</v>
      </c>
    </row>
    <row r="37" spans="1:16">
      <c r="A37" t="s">
        <v>196</v>
      </c>
      <c r="B37" t="s">
        <v>197</v>
      </c>
      <c r="L37" s="197" t="s">
        <v>181</v>
      </c>
      <c r="M37" s="198"/>
      <c r="N37" s="198"/>
      <c r="O37" s="198"/>
      <c r="P37" s="199"/>
    </row>
    <row r="38" spans="1:16">
      <c r="A38" t="s">
        <v>198</v>
      </c>
      <c r="B38" t="s">
        <v>199</v>
      </c>
      <c r="L38" s="200"/>
      <c r="M38" s="201"/>
      <c r="N38" s="201"/>
      <c r="O38" s="201"/>
      <c r="P38" s="202"/>
    </row>
    <row r="39" spans="1:16">
      <c r="A39" t="s">
        <v>200</v>
      </c>
      <c r="B39" t="s">
        <v>201</v>
      </c>
      <c r="L39" s="200"/>
      <c r="M39" s="201"/>
      <c r="N39" s="201"/>
      <c r="O39" s="201"/>
      <c r="P39" s="202"/>
    </row>
    <row r="40" spans="1:16">
      <c r="A40" t="s">
        <v>202</v>
      </c>
      <c r="B40" t="s">
        <v>203</v>
      </c>
      <c r="L40" s="200"/>
      <c r="M40" s="201"/>
      <c r="N40" s="201"/>
      <c r="O40" s="201"/>
      <c r="P40" s="202"/>
    </row>
    <row r="41" spans="1:16">
      <c r="A41" t="s">
        <v>204</v>
      </c>
      <c r="B41" t="s">
        <v>205</v>
      </c>
      <c r="L41" s="200"/>
      <c r="M41" s="201"/>
      <c r="N41" s="201"/>
      <c r="O41" s="201"/>
      <c r="P41" s="202"/>
    </row>
    <row r="42" spans="1:16">
      <c r="A42" t="s">
        <v>206</v>
      </c>
      <c r="B42" t="s">
        <v>207</v>
      </c>
      <c r="L42" s="200"/>
      <c r="M42" s="201"/>
      <c r="N42" s="201"/>
      <c r="O42" s="201"/>
      <c r="P42" s="202"/>
    </row>
    <row r="43" spans="1:16">
      <c r="A43" t="s">
        <v>208</v>
      </c>
      <c r="B43" t="s">
        <v>209</v>
      </c>
      <c r="L43" s="200"/>
      <c r="M43" s="201"/>
      <c r="N43" s="201"/>
      <c r="O43" s="201"/>
      <c r="P43" s="202"/>
    </row>
    <row r="44" spans="1:16">
      <c r="A44" t="s">
        <v>210</v>
      </c>
      <c r="B44" t="s">
        <v>211</v>
      </c>
      <c r="L44" s="200"/>
      <c r="M44" s="201"/>
      <c r="N44" s="201"/>
      <c r="O44" s="201"/>
      <c r="P44" s="202"/>
    </row>
    <row r="45" spans="1:16">
      <c r="A45" t="s">
        <v>212</v>
      </c>
      <c r="B45" t="s">
        <v>213</v>
      </c>
      <c r="L45" s="200"/>
      <c r="M45" s="201"/>
      <c r="N45" s="201"/>
      <c r="O45" s="201"/>
      <c r="P45" s="202"/>
    </row>
    <row r="46" spans="1:16">
      <c r="A46" t="s">
        <v>214</v>
      </c>
      <c r="B46" t="s">
        <v>215</v>
      </c>
      <c r="L46" s="200"/>
      <c r="M46" s="201"/>
      <c r="N46" s="201"/>
      <c r="O46" s="201"/>
      <c r="P46" s="202"/>
    </row>
    <row r="47" spans="1:16">
      <c r="A47" t="s">
        <v>216</v>
      </c>
      <c r="B47" t="s">
        <v>217</v>
      </c>
      <c r="L47" s="200"/>
      <c r="M47" s="201"/>
      <c r="N47" s="201"/>
      <c r="O47" s="201"/>
      <c r="P47" s="202"/>
    </row>
    <row r="48" spans="1:16">
      <c r="A48" t="s">
        <v>218</v>
      </c>
      <c r="B48" t="s">
        <v>219</v>
      </c>
      <c r="L48" s="200"/>
      <c r="M48" s="201"/>
      <c r="N48" s="201"/>
      <c r="O48" s="201"/>
      <c r="P48" s="202"/>
    </row>
    <row r="49" spans="1:16">
      <c r="A49" t="s">
        <v>220</v>
      </c>
      <c r="B49" t="s">
        <v>221</v>
      </c>
      <c r="L49" s="200"/>
      <c r="M49" s="201"/>
      <c r="N49" s="201"/>
      <c r="O49" s="201"/>
      <c r="P49" s="202"/>
    </row>
    <row r="50" spans="1:16" ht="26.25" customHeight="1">
      <c r="A50" t="s">
        <v>222</v>
      </c>
      <c r="B50" t="s">
        <v>223</v>
      </c>
      <c r="L50" s="203"/>
      <c r="M50" s="204"/>
      <c r="N50" s="204"/>
      <c r="O50" s="204"/>
      <c r="P50" s="205"/>
    </row>
    <row r="51" spans="1:16">
      <c r="A51" t="s">
        <v>224</v>
      </c>
      <c r="B51" t="s">
        <v>225</v>
      </c>
    </row>
    <row r="52" spans="1:16">
      <c r="A52" t="s">
        <v>226</v>
      </c>
      <c r="B52" t="s">
        <v>227</v>
      </c>
    </row>
    <row r="53" spans="1:16">
      <c r="A53" t="s">
        <v>228</v>
      </c>
      <c r="B53" t="s">
        <v>229</v>
      </c>
    </row>
    <row r="54" spans="1:16">
      <c r="A54" t="s">
        <v>230</v>
      </c>
      <c r="B54" t="s">
        <v>231</v>
      </c>
    </row>
    <row r="55" spans="1:16">
      <c r="A55" t="s">
        <v>232</v>
      </c>
      <c r="B55" t="s">
        <v>233</v>
      </c>
    </row>
    <row r="56" spans="1:16">
      <c r="A56" t="s">
        <v>234</v>
      </c>
      <c r="B56" t="s">
        <v>235</v>
      </c>
    </row>
    <row r="57" spans="1:16">
      <c r="A57" t="s">
        <v>236</v>
      </c>
      <c r="B57" t="s">
        <v>237</v>
      </c>
    </row>
    <row r="58" spans="1:16">
      <c r="A58" t="s">
        <v>238</v>
      </c>
      <c r="B58" t="s">
        <v>239</v>
      </c>
    </row>
    <row r="59" spans="1:16">
      <c r="A59" t="s">
        <v>240</v>
      </c>
      <c r="B59" t="s">
        <v>241</v>
      </c>
    </row>
    <row r="60" spans="1:16">
      <c r="A60" t="s">
        <v>242</v>
      </c>
      <c r="B60" t="s">
        <v>243</v>
      </c>
    </row>
    <row r="61" spans="1:16">
      <c r="A61" t="s">
        <v>244</v>
      </c>
      <c r="B61" t="s">
        <v>245</v>
      </c>
    </row>
    <row r="62" spans="1:16">
      <c r="A62" t="s">
        <v>246</v>
      </c>
      <c r="B62" t="s">
        <v>247</v>
      </c>
    </row>
    <row r="63" spans="1:16">
      <c r="A63" t="s">
        <v>248</v>
      </c>
      <c r="B63" t="s">
        <v>249</v>
      </c>
    </row>
    <row r="64" spans="1:16">
      <c r="A64" t="s">
        <v>250</v>
      </c>
      <c r="B64" t="s">
        <v>251</v>
      </c>
    </row>
    <row r="65" spans="1:2">
      <c r="A65" t="s">
        <v>252</v>
      </c>
      <c r="B65" t="s">
        <v>253</v>
      </c>
    </row>
    <row r="66" spans="1:2">
      <c r="A66" t="s">
        <v>254</v>
      </c>
      <c r="B66" t="s">
        <v>255</v>
      </c>
    </row>
    <row r="67" spans="1:2">
      <c r="A67" t="s">
        <v>256</v>
      </c>
      <c r="B67" t="s">
        <v>255</v>
      </c>
    </row>
    <row r="68" spans="1:2">
      <c r="A68" t="s">
        <v>257</v>
      </c>
      <c r="B68" t="s">
        <v>255</v>
      </c>
    </row>
    <row r="69" spans="1:2">
      <c r="A69" t="s">
        <v>258</v>
      </c>
      <c r="B69" t="s">
        <v>255</v>
      </c>
    </row>
    <row r="70" spans="1:2">
      <c r="A70" t="s">
        <v>259</v>
      </c>
      <c r="B70" t="s">
        <v>255</v>
      </c>
    </row>
    <row r="71" spans="1:2">
      <c r="A71" t="s">
        <v>260</v>
      </c>
      <c r="B71" t="s">
        <v>255</v>
      </c>
    </row>
    <row r="72" spans="1:2">
      <c r="A72" t="s">
        <v>261</v>
      </c>
      <c r="B72" t="s">
        <v>255</v>
      </c>
    </row>
    <row r="73" spans="1:2">
      <c r="A73" t="s">
        <v>262</v>
      </c>
      <c r="B73" t="s">
        <v>255</v>
      </c>
    </row>
    <row r="74" spans="1:2">
      <c r="A74" t="s">
        <v>263</v>
      </c>
      <c r="B74" t="s">
        <v>255</v>
      </c>
    </row>
    <row r="75" spans="1:2">
      <c r="A75" t="s">
        <v>264</v>
      </c>
      <c r="B75" t="s">
        <v>255</v>
      </c>
    </row>
    <row r="76" spans="1:2">
      <c r="A76" t="s">
        <v>265</v>
      </c>
      <c r="B76" t="s">
        <v>255</v>
      </c>
    </row>
    <row r="77" spans="1:2">
      <c r="A77" t="s">
        <v>266</v>
      </c>
      <c r="B77" t="s">
        <v>255</v>
      </c>
    </row>
    <row r="78" spans="1:2">
      <c r="A78" t="s">
        <v>267</v>
      </c>
      <c r="B78" t="s">
        <v>255</v>
      </c>
    </row>
    <row r="79" spans="1:2">
      <c r="A79" t="s">
        <v>268</v>
      </c>
      <c r="B79" t="s">
        <v>255</v>
      </c>
    </row>
    <row r="80" spans="1:2">
      <c r="A80" t="s">
        <v>269</v>
      </c>
      <c r="B80" t="s">
        <v>255</v>
      </c>
    </row>
    <row r="81" spans="1:2">
      <c r="A81" t="s">
        <v>270</v>
      </c>
      <c r="B81" t="s">
        <v>255</v>
      </c>
    </row>
    <row r="82" spans="1:2">
      <c r="A82" t="s">
        <v>271</v>
      </c>
      <c r="B82" t="s">
        <v>255</v>
      </c>
    </row>
    <row r="83" spans="1:2">
      <c r="A83" t="s">
        <v>272</v>
      </c>
      <c r="B83" t="s">
        <v>255</v>
      </c>
    </row>
    <row r="84" spans="1:2">
      <c r="A84" t="s">
        <v>273</v>
      </c>
      <c r="B84" t="s">
        <v>255</v>
      </c>
    </row>
    <row r="85" spans="1:2">
      <c r="A85" t="s">
        <v>274</v>
      </c>
      <c r="B85" t="s">
        <v>255</v>
      </c>
    </row>
    <row r="86" spans="1:2">
      <c r="A86" t="s">
        <v>275</v>
      </c>
      <c r="B86" t="s">
        <v>276</v>
      </c>
    </row>
    <row r="87" spans="1:2">
      <c r="A87" t="s">
        <v>277</v>
      </c>
      <c r="B87" t="s">
        <v>276</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2020-01-29T06:01:45Z</cp:lastPrinted>
  <dcterms:created xsi:type="dcterms:W3CDTF">2019-12-05T07:49:45Z</dcterms:created>
  <dcterms:modified xsi:type="dcterms:W3CDTF">2020-01-29T06:11:34Z</dcterms:modified>
  <cp:category/>
</cp:coreProperties>
</file>