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u-files018\市職員\総務部\財政課\41.各種調査（照会＆回答）\H31照会・回答\44.公営企業に係る「経営比較分析表」の分析等について（照会）\4打ち返し提出\県へ提出\"/>
    </mc:Choice>
  </mc:AlternateContent>
  <workbookProtection workbookAlgorithmName="SHA-512" workbookHashValue="zUhFuUDdL+eoJyWjufUMmL4BnPH/M5Q8R3fNSTGylK/ye+//R7aYDzWhDPhTRRMqY+f4+DbokaYuGpK02JUegw==" workbookSaltValue="jcQqyRpYJXp+DvEbB1utMg==" workbookSpinCount="100000" lockStructure="1"/>
  <bookViews>
    <workbookView xWindow="0" yWindow="0" windowWidth="11865" windowHeight="2610"/>
  </bookViews>
  <sheets>
    <sheet name="法適用_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<sst xmlns="http://schemas.openxmlformats.org/spreadsheetml/2006/main" count="220" uniqueCount="107">
  <si>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</si>
  <si>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</si>
  <si>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</si>
  <si>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</si>
  <si>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</si>
  <si>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</si>
  <si>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</si>
  <si>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</si>
  <si>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</si>
  <si>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</si>
  <si>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</si>
  <si>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</si>
  <si>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</si>
  <si>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</si>
  <si>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</si>
  <si>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</si>
  <si>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</si>
  <si>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</si>
  <si>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</si>
  <si>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</si>
  <si>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</si>
  <si>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</si>
  <si>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</si>
  <si>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</si>
  <si>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</si>
  <si>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</si>
  <si>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</si>
  <si>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</si>
  <si>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</si>
  <si>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</si>
  <si>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</si>
  <si>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</si>
  <si>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</si>
  <si>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</si>
  <si>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</si>
  <si>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</si>
  <si>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</si>
  <si>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</si>
  <si>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</si>
  <si>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</si>
  <si>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</si>
  <si>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</si>
  <si>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</si>
  <si>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</si>
  <si>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</si>
  <si>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</si>
  <si>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</si>
  <si>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</si>
  <si>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</si>
  <si>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</si>
  <si>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</si>
  <si>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</si>
  <si>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</si>
  <si>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</si>
  <si>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</si>
  <si>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</si>
  <si>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</si>
  <si>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</si>
  <si>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</si>
  <si>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</si>
  <si>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</si>
  <si>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</si>
  <si>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</si>
  <si>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</si>
  <si>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</si>
  <si>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</si>
  <si>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</si>
  <si>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</si>
  <si>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</si>
  <si>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</si>
  <si>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</si>
  <si>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</si>
  <si>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</si>
  <si>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</si>
  <si>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</si>
  <si>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</si>
  <si>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</si>
  <si>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</si>
  <si>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</si>
  <si>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</si>
  <si>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</si>
  <si>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</si>
  <si>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</si>
  <si>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</si>
  <si>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</si>
  <si>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</si>
  <si>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</si>
  <si>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</si>
  <si>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</si>
  <si>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</si>
  <si>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</si>
  <si>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</si>
  <si>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島根県　安来市</t>
  </si>
  <si>
    <t>法適用</t>
  </si>
  <si>
    <t>水道事業</t>
  </si>
  <si>
    <t>末端給水事業</t>
  </si>
  <si>
    <t>A5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</si>
  <si>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</si>
  <si>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</si>
  <si>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</si>
  <si>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</si>
  <si>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</si>
  <si>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</si>
  <si>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</si>
  <si>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老朽管更新については、「管路耐震化計画」を策定しており、国の交付金を利用し、４０年以上経過した管路を中心に、耐震化更新工事を実施している。また、水道管移転工事に併せて経年化した管路も更新しており、着実に事業を進めるよう努めている。</t>
    <rPh sb="1" eb="3">
      <t>ロウキュウ</t>
    </rPh>
    <rPh sb="3" eb="4">
      <t>カン</t>
    </rPh>
    <rPh sb="4" eb="6">
      <t>コウシン</t>
    </rPh>
    <rPh sb="13" eb="15">
      <t>カンロ</t>
    </rPh>
    <rPh sb="15" eb="18">
      <t>タイシンカ</t>
    </rPh>
    <rPh sb="18" eb="20">
      <t>ケイカク</t>
    </rPh>
    <rPh sb="22" eb="24">
      <t>サクテイ</t>
    </rPh>
    <rPh sb="29" eb="30">
      <t>クニ</t>
    </rPh>
    <rPh sb="31" eb="34">
      <t>コウフキン</t>
    </rPh>
    <rPh sb="35" eb="37">
      <t>リヨウ</t>
    </rPh>
    <rPh sb="41" eb="44">
      <t>ネンイジョウ</t>
    </rPh>
    <rPh sb="44" eb="46">
      <t>ケイカ</t>
    </rPh>
    <rPh sb="48" eb="50">
      <t>カンロ</t>
    </rPh>
    <rPh sb="51" eb="53">
      <t>チュウシン</t>
    </rPh>
    <rPh sb="55" eb="58">
      <t>タイシンカ</t>
    </rPh>
    <rPh sb="58" eb="60">
      <t>コウシン</t>
    </rPh>
    <rPh sb="60" eb="62">
      <t>コウジ</t>
    </rPh>
    <rPh sb="63" eb="65">
      <t>ジッシ</t>
    </rPh>
    <rPh sb="73" eb="76">
      <t>スイドウカン</t>
    </rPh>
    <rPh sb="76" eb="78">
      <t>イテン</t>
    </rPh>
    <rPh sb="78" eb="80">
      <t>コウジ</t>
    </rPh>
    <rPh sb="81" eb="82">
      <t>アワ</t>
    </rPh>
    <rPh sb="84" eb="87">
      <t>ケイネンカ</t>
    </rPh>
    <rPh sb="89" eb="91">
      <t>カンロ</t>
    </rPh>
    <rPh sb="92" eb="94">
      <t>コウシン</t>
    </rPh>
    <rPh sb="99" eb="101">
      <t>チャクジツ</t>
    </rPh>
    <rPh sb="102" eb="104">
      <t>ジギョウ</t>
    </rPh>
    <rPh sb="105" eb="106">
      <t>スス</t>
    </rPh>
    <rPh sb="110" eb="111">
      <t>ツト</t>
    </rPh>
    <phoneticPr fontId="4"/>
  </si>
  <si>
    <t>　簡易水道事業の統合等をきっかけに水道料金を３年間、段階的に引き上げを行っているところだが、有収水量の落ち込みが激しく、見込とおりの収益の向上につながっていない。非常に厳しい経営状況であると言える。
　災害に強い水道にしていくために、必要な工事ができるよう、安定した財政運営にしていかなければならないと考えている。収益増につながる対策、従来の経営方針にとらわれない取り組みや、より一層経費の削減を進める必要がある。</t>
    <rPh sb="1" eb="5">
      <t>カンイスイドウ</t>
    </rPh>
    <rPh sb="5" eb="7">
      <t>ジギョウ</t>
    </rPh>
    <rPh sb="8" eb="10">
      <t>トウゴウ</t>
    </rPh>
    <rPh sb="10" eb="11">
      <t>トウ</t>
    </rPh>
    <rPh sb="17" eb="19">
      <t>スイドウ</t>
    </rPh>
    <rPh sb="19" eb="21">
      <t>リョウキン</t>
    </rPh>
    <rPh sb="23" eb="25">
      <t>ネンカン</t>
    </rPh>
    <rPh sb="26" eb="29">
      <t>ダンカイテキ</t>
    </rPh>
    <rPh sb="30" eb="31">
      <t>ヒ</t>
    </rPh>
    <rPh sb="32" eb="33">
      <t>ア</t>
    </rPh>
    <rPh sb="35" eb="36">
      <t>オコナ</t>
    </rPh>
    <rPh sb="46" eb="50">
      <t>ユウシュウスイリョウ</t>
    </rPh>
    <rPh sb="51" eb="52">
      <t>オ</t>
    </rPh>
    <rPh sb="53" eb="54">
      <t>コ</t>
    </rPh>
    <rPh sb="56" eb="57">
      <t>ハゲ</t>
    </rPh>
    <rPh sb="60" eb="62">
      <t>ミコミ</t>
    </rPh>
    <rPh sb="66" eb="68">
      <t>シュウエキ</t>
    </rPh>
    <rPh sb="69" eb="71">
      <t>コウジョウ</t>
    </rPh>
    <rPh sb="81" eb="83">
      <t>ヒジョウ</t>
    </rPh>
    <rPh sb="84" eb="85">
      <t>キビ</t>
    </rPh>
    <rPh sb="87" eb="89">
      <t>ケイエイ</t>
    </rPh>
    <rPh sb="89" eb="91">
      <t>ジョウキョウ</t>
    </rPh>
    <rPh sb="95" eb="96">
      <t>イ</t>
    </rPh>
    <rPh sb="101" eb="103">
      <t>サイガイ</t>
    </rPh>
    <rPh sb="104" eb="105">
      <t>ツヨ</t>
    </rPh>
    <rPh sb="106" eb="108">
      <t>スイドウ</t>
    </rPh>
    <rPh sb="117" eb="119">
      <t>ヒツヨウ</t>
    </rPh>
    <rPh sb="120" eb="122">
      <t>コウジ</t>
    </rPh>
    <rPh sb="129" eb="131">
      <t>アンテイ</t>
    </rPh>
    <rPh sb="133" eb="135">
      <t>ザイセイ</t>
    </rPh>
    <rPh sb="135" eb="137">
      <t>ウンエイ</t>
    </rPh>
    <rPh sb="151" eb="152">
      <t>カンガ</t>
    </rPh>
    <rPh sb="157" eb="159">
      <t>シュウエキ</t>
    </rPh>
    <rPh sb="159" eb="160">
      <t>ゾウ</t>
    </rPh>
    <rPh sb="165" eb="167">
      <t>タイサク</t>
    </rPh>
    <rPh sb="168" eb="170">
      <t>ジュウライ</t>
    </rPh>
    <rPh sb="171" eb="173">
      <t>ケイエイ</t>
    </rPh>
    <rPh sb="173" eb="175">
      <t>ホウシン</t>
    </rPh>
    <rPh sb="182" eb="183">
      <t>ト</t>
    </rPh>
    <rPh sb="184" eb="185">
      <t>ク</t>
    </rPh>
    <rPh sb="190" eb="192">
      <t>イッソウ</t>
    </rPh>
    <rPh sb="192" eb="194">
      <t>ケイヒ</t>
    </rPh>
    <rPh sb="195" eb="197">
      <t>サクゲン</t>
    </rPh>
    <rPh sb="198" eb="199">
      <t>スス</t>
    </rPh>
    <rPh sb="201" eb="203">
      <t>ヒツヨウ</t>
    </rPh>
    <phoneticPr fontId="4"/>
  </si>
  <si>
    <t xml:space="preserve">・健全性
　簡易水道事業と統合して、2年目となったところで、累積欠損金が生ずることとなった。簡易水道分の経費が経営を圧迫していると見込んでいるが、それを補うだけの収益がない状況にある。
　企業債残高は、H29に統合した簡易水道事業の残高が多く、統合前の2倍の比率となったが、H30の比率は減少している。これは、H29から3年間かけて水道料金を段階的に引き上げているためと考える。
・効率性
　統合以来、料金回収率の数値は平均値より低くなった。維持管理費等が料金収入を上回るかたちとなった。しかし、施設利用率や有収率は順調に推移しており、施設の効率性は適切に図られていると思われる。
</t>
    <rPh sb="1" eb="4">
      <t>ケンゼンセイ</t>
    </rPh>
    <rPh sb="6" eb="8">
      <t>カンイ</t>
    </rPh>
    <rPh sb="8" eb="10">
      <t>スイドウ</t>
    </rPh>
    <rPh sb="10" eb="12">
      <t>ジギョウ</t>
    </rPh>
    <rPh sb="13" eb="15">
      <t>トウゴウ</t>
    </rPh>
    <rPh sb="19" eb="21">
      <t>ネンメ</t>
    </rPh>
    <rPh sb="30" eb="32">
      <t>ルイセキ</t>
    </rPh>
    <rPh sb="32" eb="35">
      <t>ケッソンキン</t>
    </rPh>
    <rPh sb="36" eb="37">
      <t>ショウ</t>
    </rPh>
    <rPh sb="46" eb="48">
      <t>カンイ</t>
    </rPh>
    <rPh sb="48" eb="50">
      <t>スイドウ</t>
    </rPh>
    <rPh sb="50" eb="51">
      <t>ブン</t>
    </rPh>
    <rPh sb="52" eb="54">
      <t>ケイヒ</t>
    </rPh>
    <rPh sb="55" eb="57">
      <t>ケイエイ</t>
    </rPh>
    <rPh sb="58" eb="60">
      <t>アッパク</t>
    </rPh>
    <rPh sb="65" eb="67">
      <t>ミコ</t>
    </rPh>
    <rPh sb="76" eb="77">
      <t>オギナ</t>
    </rPh>
    <rPh sb="81" eb="83">
      <t>シュウエキ</t>
    </rPh>
    <rPh sb="86" eb="88">
      <t>ジョウキョウ</t>
    </rPh>
    <rPh sb="94" eb="96">
      <t>キギョウ</t>
    </rPh>
    <rPh sb="96" eb="97">
      <t>サイ</t>
    </rPh>
    <rPh sb="97" eb="99">
      <t>ザンダカ</t>
    </rPh>
    <rPh sb="122" eb="124">
      <t>トウゴウ</t>
    </rPh>
    <rPh sb="124" eb="125">
      <t>マエ</t>
    </rPh>
    <rPh sb="141" eb="143">
      <t>ヒリツ</t>
    </rPh>
    <rPh sb="144" eb="146">
      <t>ゲンショウ</t>
    </rPh>
    <rPh sb="185" eb="186">
      <t>カンガ</t>
    </rPh>
    <rPh sb="193" eb="196">
      <t>コウリツセイ</t>
    </rPh>
    <rPh sb="198" eb="200">
      <t>トウゴウ</t>
    </rPh>
    <rPh sb="200" eb="202">
      <t>イライ</t>
    </rPh>
    <rPh sb="203" eb="205">
      <t>リョウキン</t>
    </rPh>
    <rPh sb="205" eb="207">
      <t>カイシュウ</t>
    </rPh>
    <rPh sb="207" eb="208">
      <t>リツ</t>
    </rPh>
    <rPh sb="209" eb="211">
      <t>スウチ</t>
    </rPh>
    <rPh sb="212" eb="214">
      <t>ヘイキン</t>
    </rPh>
    <rPh sb="214" eb="215">
      <t>アタイ</t>
    </rPh>
    <rPh sb="217" eb="218">
      <t>ヒク</t>
    </rPh>
    <rPh sb="223" eb="225">
      <t>イジ</t>
    </rPh>
    <rPh sb="225" eb="228">
      <t>カンリヒ</t>
    </rPh>
    <rPh sb="228" eb="229">
      <t>トウ</t>
    </rPh>
    <rPh sb="230" eb="232">
      <t>リョウキン</t>
    </rPh>
    <rPh sb="232" eb="234">
      <t>シュウニュウ</t>
    </rPh>
    <rPh sb="235" eb="237">
      <t>ウワマワ</t>
    </rPh>
    <rPh sb="250" eb="252">
      <t>シセツ</t>
    </rPh>
    <rPh sb="252" eb="254">
      <t>リヨウ</t>
    </rPh>
    <rPh sb="254" eb="255">
      <t>リツ</t>
    </rPh>
    <rPh sb="270" eb="272">
      <t>シセツ</t>
    </rPh>
    <rPh sb="273" eb="275">
      <t>コウリツ</t>
    </rPh>
    <rPh sb="275" eb="276">
      <t>セイ</t>
    </rPh>
    <rPh sb="277" eb="279">
      <t>テキセツ</t>
    </rPh>
    <rPh sb="280" eb="281">
      <t>ハカ</t>
    </rPh>
    <rPh sb="287" eb="288">
      <t>オモ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</si>
</sst>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0.76</c:v>
                </c:pt>
                <c:pt idx="1">
                  <c:v>0.5</c:v>
                </c:pt>
                <c:pt idx="2">
                  <c:v>0.5</c:v>
                </c:pt>
                <c:pt idx="3">
                  <c:v>0.66</c:v>
                </c:pt>
                <c:pt idx="4">
                  <c:v>0.84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DD-4D92-9305-8D442A58BC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923824"/>
        <c:axId val="402924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</c:v>
                </c:pt>
                <c:pt idx="1">
                  <c:v>0.56000000000000005</c:v>
                </c:pt>
                <c:pt idx="2">
                  <c:v>0.61</c:v>
                </c:pt>
                <c:pt idx="3">
                  <c:v>0.51</c:v>
                </c:pt>
                <c:pt idx="4">
                  <c:v>0.57999999999999996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DD-4D92-9305-8D442A58BC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2923824"/>
        <c:axId val="402924608"/>
      </c:lineChart>
      <c:dateAx>
        <c:axId val="402923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2924608"/>
        <c:crosses val="autoZero"/>
        <c:auto val="1"/>
        <c:lblOffset val="100"/>
        <c:baseTimeUnit val="years"/>
      </c:dateAx>
      <c:valAx>
        <c:axId val="402924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2923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52.71</c:v>
                </c:pt>
                <c:pt idx="1">
                  <c:v>52.46</c:v>
                </c:pt>
                <c:pt idx="2">
                  <c:v>52.56</c:v>
                </c:pt>
                <c:pt idx="3">
                  <c:v>74.349999999999994</c:v>
                </c:pt>
                <c:pt idx="4">
                  <c:v>70.180000000000007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64-4904-9068-C9470FD202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502904"/>
        <c:axId val="405823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58.58</c:v>
                </c:pt>
                <c:pt idx="1">
                  <c:v>58.53</c:v>
                </c:pt>
                <c:pt idx="2">
                  <c:v>59.01</c:v>
                </c:pt>
                <c:pt idx="3">
                  <c:v>60.03</c:v>
                </c:pt>
                <c:pt idx="4">
                  <c:v>59.74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64-4904-9068-C9470FD202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502904"/>
        <c:axId val="405823752"/>
      </c:lineChart>
      <c:dateAx>
        <c:axId val="405502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5823752"/>
        <c:crosses val="autoZero"/>
        <c:auto val="1"/>
        <c:lblOffset val="100"/>
        <c:baseTimeUnit val="years"/>
      </c:dateAx>
      <c:valAx>
        <c:axId val="405823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5502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86.6</c:v>
                </c:pt>
                <c:pt idx="1">
                  <c:v>87.42</c:v>
                </c:pt>
                <c:pt idx="2">
                  <c:v>86.3</c:v>
                </c:pt>
                <c:pt idx="3">
                  <c:v>87.53</c:v>
                </c:pt>
                <c:pt idx="4">
                  <c:v>89.49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2DC-417B-AC90-232FECAB2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824928"/>
        <c:axId val="405825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85.23</c:v>
                </c:pt>
                <c:pt idx="1">
                  <c:v>85.26</c:v>
                </c:pt>
                <c:pt idx="2">
                  <c:v>85.37</c:v>
                </c:pt>
                <c:pt idx="3">
                  <c:v>84.81</c:v>
                </c:pt>
                <c:pt idx="4">
                  <c:v>84.8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2DC-417B-AC90-232FECAB2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824928"/>
        <c:axId val="405825320"/>
      </c:lineChart>
      <c:dateAx>
        <c:axId val="405824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5825320"/>
        <c:crosses val="autoZero"/>
        <c:auto val="1"/>
        <c:lblOffset val="100"/>
        <c:baseTimeUnit val="years"/>
      </c:dateAx>
      <c:valAx>
        <c:axId val="405825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5824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116</c:v>
                </c:pt>
                <c:pt idx="1">
                  <c:v>111.43</c:v>
                </c:pt>
                <c:pt idx="2">
                  <c:v>107.1</c:v>
                </c:pt>
                <c:pt idx="3">
                  <c:v>97.4</c:v>
                </c:pt>
                <c:pt idx="4">
                  <c:v>98.35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C01-445B-9606-587B60A942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891760"/>
        <c:axId val="407856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109.04</c:v>
                </c:pt>
                <c:pt idx="1">
                  <c:v>109.64</c:v>
                </c:pt>
                <c:pt idx="2">
                  <c:v>110.95</c:v>
                </c:pt>
                <c:pt idx="3">
                  <c:v>110.68</c:v>
                </c:pt>
                <c:pt idx="4">
                  <c:v>110.66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C01-445B-9606-587B60A942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891760"/>
        <c:axId val="407856600"/>
      </c:lineChart>
      <c:dateAx>
        <c:axId val="229891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7856600"/>
        <c:crosses val="autoZero"/>
        <c:auto val="1"/>
        <c:lblOffset val="100"/>
        <c:baseTimeUnit val="years"/>
      </c:dateAx>
      <c:valAx>
        <c:axId val="4078566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9891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47.88</c:v>
                </c:pt>
                <c:pt idx="1">
                  <c:v>49.54</c:v>
                </c:pt>
                <c:pt idx="2">
                  <c:v>48.09</c:v>
                </c:pt>
                <c:pt idx="3">
                  <c:v>47.44</c:v>
                </c:pt>
                <c:pt idx="4">
                  <c:v>48.72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1F2-4822-A9CC-32073174B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067856"/>
        <c:axId val="405068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44.31</c:v>
                </c:pt>
                <c:pt idx="1">
                  <c:v>45.75</c:v>
                </c:pt>
                <c:pt idx="2">
                  <c:v>46.9</c:v>
                </c:pt>
                <c:pt idx="3">
                  <c:v>47.28</c:v>
                </c:pt>
                <c:pt idx="4">
                  <c:v>47.66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1F2-4822-A9CC-32073174B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067856"/>
        <c:axId val="405068248"/>
      </c:lineChart>
      <c:dateAx>
        <c:axId val="40506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5068248"/>
        <c:crosses val="autoZero"/>
        <c:auto val="1"/>
        <c:lblOffset val="100"/>
        <c:baseTimeUnit val="years"/>
      </c:dateAx>
      <c:valAx>
        <c:axId val="405068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506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16.18</c:v>
                </c:pt>
                <c:pt idx="1">
                  <c:v>10.4</c:v>
                </c:pt>
                <c:pt idx="2">
                  <c:v>16.57</c:v>
                </c:pt>
                <c:pt idx="3">
                  <c:v>8.98</c:v>
                </c:pt>
                <c:pt idx="4">
                  <c:v>4.96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F73-48B9-8A9B-F5B23DDA6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069424"/>
        <c:axId val="405069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10.09</c:v>
                </c:pt>
                <c:pt idx="1">
                  <c:v>10.54</c:v>
                </c:pt>
                <c:pt idx="2">
                  <c:v>12.03</c:v>
                </c:pt>
                <c:pt idx="3">
                  <c:v>12.19</c:v>
                </c:pt>
                <c:pt idx="4">
                  <c:v>15.1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F73-48B9-8A9B-F5B23DDA6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069424"/>
        <c:axId val="405069816"/>
      </c:lineChart>
      <c:dateAx>
        <c:axId val="405069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5069816"/>
        <c:crosses val="autoZero"/>
        <c:auto val="1"/>
        <c:lblOffset val="100"/>
        <c:baseTimeUnit val="years"/>
      </c:dateAx>
      <c:valAx>
        <c:axId val="405069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5069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4.54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1FC-44ED-B617-372B9910AE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501336"/>
        <c:axId val="405501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3.77</c:v>
                </c:pt>
                <c:pt idx="1">
                  <c:v>3.62</c:v>
                </c:pt>
                <c:pt idx="2">
                  <c:v>3.91</c:v>
                </c:pt>
                <c:pt idx="3">
                  <c:v>3.56</c:v>
                </c:pt>
                <c:pt idx="4">
                  <c:v>2.74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1FC-44ED-B617-372B9910AE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501336"/>
        <c:axId val="405501728"/>
      </c:lineChart>
      <c:dateAx>
        <c:axId val="405501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5501728"/>
        <c:crosses val="autoZero"/>
        <c:auto val="1"/>
        <c:lblOffset val="100"/>
        <c:baseTimeUnit val="years"/>
      </c:dateAx>
      <c:valAx>
        <c:axId val="4055017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5501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160.21</c:v>
                </c:pt>
                <c:pt idx="1">
                  <c:v>177.8</c:v>
                </c:pt>
                <c:pt idx="2">
                  <c:v>290.76</c:v>
                </c:pt>
                <c:pt idx="3">
                  <c:v>165.37</c:v>
                </c:pt>
                <c:pt idx="4">
                  <c:v>183.98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ED-4BA4-A9E0-C6DEDEC2C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503296"/>
        <c:axId val="405643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382.09</c:v>
                </c:pt>
                <c:pt idx="1">
                  <c:v>371.31</c:v>
                </c:pt>
                <c:pt idx="2">
                  <c:v>377.63</c:v>
                </c:pt>
                <c:pt idx="3">
                  <c:v>357.34</c:v>
                </c:pt>
                <c:pt idx="4">
                  <c:v>366.03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1ED-4BA4-A9E0-C6DEDEC2C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503296"/>
        <c:axId val="405643360"/>
      </c:lineChart>
      <c:dateAx>
        <c:axId val="405503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5643360"/>
        <c:crosses val="autoZero"/>
        <c:auto val="1"/>
        <c:lblOffset val="100"/>
        <c:baseTimeUnit val="years"/>
      </c:dateAx>
      <c:valAx>
        <c:axId val="4056433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5503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412.48</c:v>
                </c:pt>
                <c:pt idx="1">
                  <c:v>402.32</c:v>
                </c:pt>
                <c:pt idx="2">
                  <c:v>408.29</c:v>
                </c:pt>
                <c:pt idx="3">
                  <c:v>856.22</c:v>
                </c:pt>
                <c:pt idx="4">
                  <c:v>817.87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FC-4CE1-B504-A86229BD9C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644536"/>
        <c:axId val="405644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385.06</c:v>
                </c:pt>
                <c:pt idx="1">
                  <c:v>373.09</c:v>
                </c:pt>
                <c:pt idx="2">
                  <c:v>364.71</c:v>
                </c:pt>
                <c:pt idx="3">
                  <c:v>373.69</c:v>
                </c:pt>
                <c:pt idx="4">
                  <c:v>370.12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5FC-4CE1-B504-A86229BD9C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644536"/>
        <c:axId val="405644928"/>
      </c:lineChart>
      <c:dateAx>
        <c:axId val="405644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5644928"/>
        <c:crosses val="autoZero"/>
        <c:auto val="1"/>
        <c:lblOffset val="100"/>
        <c:baseTimeUnit val="years"/>
      </c:dateAx>
      <c:valAx>
        <c:axId val="4056449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5644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110.55</c:v>
                </c:pt>
                <c:pt idx="1">
                  <c:v>106.36</c:v>
                </c:pt>
                <c:pt idx="2">
                  <c:v>100.8</c:v>
                </c:pt>
                <c:pt idx="3">
                  <c:v>79.12</c:v>
                </c:pt>
                <c:pt idx="4">
                  <c:v>84.01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CC8-4DC5-9498-A2E9ED8C86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646104"/>
        <c:axId val="405646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99.07</c:v>
                </c:pt>
                <c:pt idx="1">
                  <c:v>99.99</c:v>
                </c:pt>
                <c:pt idx="2">
                  <c:v>100.65</c:v>
                </c:pt>
                <c:pt idx="3">
                  <c:v>99.87</c:v>
                </c:pt>
                <c:pt idx="4">
                  <c:v>100.42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CC8-4DC5-9498-A2E9ED8C86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646104"/>
        <c:axId val="405646496"/>
      </c:lineChart>
      <c:dateAx>
        <c:axId val="405646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5646496"/>
        <c:crosses val="autoZero"/>
        <c:auto val="1"/>
        <c:lblOffset val="100"/>
        <c:baseTimeUnit val="years"/>
      </c:dateAx>
      <c:valAx>
        <c:axId val="405646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5646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141.63</c:v>
                </c:pt>
                <c:pt idx="1">
                  <c:v>145.80000000000001</c:v>
                </c:pt>
                <c:pt idx="2">
                  <c:v>156.9</c:v>
                </c:pt>
                <c:pt idx="3">
                  <c:v>211.62</c:v>
                </c:pt>
                <c:pt idx="4">
                  <c:v>216.34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36-47E8-BDDF-458A9CC902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500944"/>
        <c:axId val="405500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173.03</c:v>
                </c:pt>
                <c:pt idx="1">
                  <c:v>171.15</c:v>
                </c:pt>
                <c:pt idx="2">
                  <c:v>170.19</c:v>
                </c:pt>
                <c:pt idx="3">
                  <c:v>171.81</c:v>
                </c:pt>
                <c:pt idx="4">
                  <c:v>171.67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C36-47E8-BDDF-458A9CC902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500944"/>
        <c:axId val="405500552"/>
      </c:lineChart>
      <c:dateAx>
        <c:axId val="405500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5500552"/>
        <c:crosses val="autoZero"/>
        <c:auto val="1"/>
        <c:lblOffset val="100"/>
        <c:baseTimeUnit val="years"/>
      </c:dateAx>
      <c:valAx>
        <c:axId val="405500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5500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【167.11】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P1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4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</row>
    <row r="3" spans="1:78" ht="9.75" customHeight="1" x14ac:dyDescent="0.15">
      <c r="A3" s="2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</row>
    <row r="4" spans="1:78" ht="9.75" customHeight="1" x14ac:dyDescent="0.15">
      <c r="A4" s="2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5" t="str">
        <f>データ!H6</f>
        <v>島根県　安来市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6"/>
      <c r="AE6" s="46"/>
      <c r="AF6" s="46"/>
      <c r="AG6" s="46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7" t="s">
        <v>1</v>
      </c>
      <c r="C7" s="48"/>
      <c r="D7" s="48"/>
      <c r="E7" s="48"/>
      <c r="F7" s="48"/>
      <c r="G7" s="48"/>
      <c r="H7" s="48"/>
      <c r="I7" s="47" t="s">
        <v>2</v>
      </c>
      <c r="J7" s="48"/>
      <c r="K7" s="48"/>
      <c r="L7" s="48"/>
      <c r="M7" s="48"/>
      <c r="N7" s="48"/>
      <c r="O7" s="49"/>
      <c r="P7" s="50" t="s">
        <v>3</v>
      </c>
      <c r="Q7" s="50"/>
      <c r="R7" s="50"/>
      <c r="S7" s="50"/>
      <c r="T7" s="50"/>
      <c r="U7" s="50"/>
      <c r="V7" s="50"/>
      <c r="W7" s="50" t="s">
        <v>4</v>
      </c>
      <c r="X7" s="50"/>
      <c r="Y7" s="50"/>
      <c r="Z7" s="50"/>
      <c r="AA7" s="50"/>
      <c r="AB7" s="50"/>
      <c r="AC7" s="50"/>
      <c r="AD7" s="50" t="s">
        <v>5</v>
      </c>
      <c r="AE7" s="50"/>
      <c r="AF7" s="50"/>
      <c r="AG7" s="50"/>
      <c r="AH7" s="50"/>
      <c r="AI7" s="50"/>
      <c r="AJ7" s="50"/>
      <c r="AK7" s="4"/>
      <c r="AL7" s="50" t="s">
        <v>6</v>
      </c>
      <c r="AM7" s="50"/>
      <c r="AN7" s="50"/>
      <c r="AO7" s="50"/>
      <c r="AP7" s="50"/>
      <c r="AQ7" s="50"/>
      <c r="AR7" s="50"/>
      <c r="AS7" s="50"/>
      <c r="AT7" s="47" t="s">
        <v>7</v>
      </c>
      <c r="AU7" s="48"/>
      <c r="AV7" s="48"/>
      <c r="AW7" s="48"/>
      <c r="AX7" s="48"/>
      <c r="AY7" s="48"/>
      <c r="AZ7" s="48"/>
      <c r="BA7" s="48"/>
      <c r="BB7" s="50" t="s">
        <v>8</v>
      </c>
      <c r="BC7" s="50"/>
      <c r="BD7" s="50"/>
      <c r="BE7" s="50"/>
      <c r="BF7" s="50"/>
      <c r="BG7" s="50"/>
      <c r="BH7" s="50"/>
      <c r="BI7" s="50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56" t="str">
        <f>データ!$I$6</f>
        <v>法適用</v>
      </c>
      <c r="C8" s="57"/>
      <c r="D8" s="57"/>
      <c r="E8" s="57"/>
      <c r="F8" s="57"/>
      <c r="G8" s="57"/>
      <c r="H8" s="57"/>
      <c r="I8" s="56" t="str">
        <f>データ!$J$6</f>
        <v>水道事業</v>
      </c>
      <c r="J8" s="57"/>
      <c r="K8" s="57"/>
      <c r="L8" s="57"/>
      <c r="M8" s="57"/>
      <c r="N8" s="57"/>
      <c r="O8" s="58"/>
      <c r="P8" s="59" t="str">
        <f>データ!$K$6</f>
        <v>末端給水事業</v>
      </c>
      <c r="Q8" s="59"/>
      <c r="R8" s="59"/>
      <c r="S8" s="59"/>
      <c r="T8" s="59"/>
      <c r="U8" s="59"/>
      <c r="V8" s="59"/>
      <c r="W8" s="59" t="str">
        <f>データ!$L$6</f>
        <v>A5</v>
      </c>
      <c r="X8" s="59"/>
      <c r="Y8" s="59"/>
      <c r="Z8" s="59"/>
      <c r="AA8" s="59"/>
      <c r="AB8" s="59"/>
      <c r="AC8" s="59"/>
      <c r="AD8" s="59" t="str">
        <f>データ!$M$6</f>
        <v>非設置</v>
      </c>
      <c r="AE8" s="59"/>
      <c r="AF8" s="59"/>
      <c r="AG8" s="59"/>
      <c r="AH8" s="59"/>
      <c r="AI8" s="59"/>
      <c r="AJ8" s="59"/>
      <c r="AK8" s="4"/>
      <c r="AL8" s="60">
        <f>データ!$R$6</f>
        <v>38962</v>
      </c>
      <c r="AM8" s="60"/>
      <c r="AN8" s="60"/>
      <c r="AO8" s="60"/>
      <c r="AP8" s="60"/>
      <c r="AQ8" s="60"/>
      <c r="AR8" s="60"/>
      <c r="AS8" s="60"/>
      <c r="AT8" s="51">
        <f>データ!$S$6</f>
        <v>420.93</v>
      </c>
      <c r="AU8" s="52"/>
      <c r="AV8" s="52"/>
      <c r="AW8" s="52"/>
      <c r="AX8" s="52"/>
      <c r="AY8" s="52"/>
      <c r="AZ8" s="52"/>
      <c r="BA8" s="52"/>
      <c r="BB8" s="53">
        <f>データ!$T$6</f>
        <v>92.56</v>
      </c>
      <c r="BC8" s="53"/>
      <c r="BD8" s="53"/>
      <c r="BE8" s="53"/>
      <c r="BF8" s="53"/>
      <c r="BG8" s="53"/>
      <c r="BH8" s="53"/>
      <c r="BI8" s="53"/>
      <c r="BJ8" s="3"/>
      <c r="BK8" s="3"/>
      <c r="BL8" s="54" t="s">
        <v>10</v>
      </c>
      <c r="BM8" s="55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7" t="s">
        <v>12</v>
      </c>
      <c r="C9" s="48"/>
      <c r="D9" s="48"/>
      <c r="E9" s="48"/>
      <c r="F9" s="48"/>
      <c r="G9" s="48"/>
      <c r="H9" s="48"/>
      <c r="I9" s="47" t="s">
        <v>13</v>
      </c>
      <c r="J9" s="48"/>
      <c r="K9" s="48"/>
      <c r="L9" s="48"/>
      <c r="M9" s="48"/>
      <c r="N9" s="48"/>
      <c r="O9" s="49"/>
      <c r="P9" s="50" t="s">
        <v>14</v>
      </c>
      <c r="Q9" s="50"/>
      <c r="R9" s="50"/>
      <c r="S9" s="50"/>
      <c r="T9" s="50"/>
      <c r="U9" s="50"/>
      <c r="V9" s="50"/>
      <c r="W9" s="50" t="s">
        <v>15</v>
      </c>
      <c r="X9" s="50"/>
      <c r="Y9" s="50"/>
      <c r="Z9" s="50"/>
      <c r="AA9" s="50"/>
      <c r="AB9" s="50"/>
      <c r="AC9" s="50"/>
      <c r="AD9" s="2"/>
      <c r="AE9" s="2"/>
      <c r="AF9" s="2"/>
      <c r="AG9" s="2"/>
      <c r="AH9" s="4"/>
      <c r="AI9" s="4"/>
      <c r="AJ9" s="4"/>
      <c r="AK9" s="4"/>
      <c r="AL9" s="50" t="s">
        <v>16</v>
      </c>
      <c r="AM9" s="50"/>
      <c r="AN9" s="50"/>
      <c r="AO9" s="50"/>
      <c r="AP9" s="50"/>
      <c r="AQ9" s="50"/>
      <c r="AR9" s="50"/>
      <c r="AS9" s="50"/>
      <c r="AT9" s="47" t="s">
        <v>17</v>
      </c>
      <c r="AU9" s="48"/>
      <c r="AV9" s="48"/>
      <c r="AW9" s="48"/>
      <c r="AX9" s="48"/>
      <c r="AY9" s="48"/>
      <c r="AZ9" s="48"/>
      <c r="BA9" s="48"/>
      <c r="BB9" s="50" t="s">
        <v>18</v>
      </c>
      <c r="BC9" s="50"/>
      <c r="BD9" s="50"/>
      <c r="BE9" s="50"/>
      <c r="BF9" s="50"/>
      <c r="BG9" s="50"/>
      <c r="BH9" s="50"/>
      <c r="BI9" s="50"/>
      <c r="BJ9" s="3"/>
      <c r="BK9" s="3"/>
      <c r="BL9" s="61" t="s">
        <v>19</v>
      </c>
      <c r="BM9" s="62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51" t="str">
        <f>データ!$N$6</f>
        <v>-</v>
      </c>
      <c r="C10" s="52"/>
      <c r="D10" s="52"/>
      <c r="E10" s="52"/>
      <c r="F10" s="52"/>
      <c r="G10" s="52"/>
      <c r="H10" s="52"/>
      <c r="I10" s="51">
        <f>データ!$O$6</f>
        <v>47.55</v>
      </c>
      <c r="J10" s="52"/>
      <c r="K10" s="52"/>
      <c r="L10" s="52"/>
      <c r="M10" s="52"/>
      <c r="N10" s="52"/>
      <c r="O10" s="63"/>
      <c r="P10" s="53">
        <f>データ!$P$6</f>
        <v>98.64</v>
      </c>
      <c r="Q10" s="53"/>
      <c r="R10" s="53"/>
      <c r="S10" s="53"/>
      <c r="T10" s="53"/>
      <c r="U10" s="53"/>
      <c r="V10" s="53"/>
      <c r="W10" s="60">
        <f>データ!$Q$6</f>
        <v>3232</v>
      </c>
      <c r="X10" s="60"/>
      <c r="Y10" s="60"/>
      <c r="Z10" s="60"/>
      <c r="AA10" s="60"/>
      <c r="AB10" s="60"/>
      <c r="AC10" s="60"/>
      <c r="AD10" s="2"/>
      <c r="AE10" s="2"/>
      <c r="AF10" s="2"/>
      <c r="AG10" s="2"/>
      <c r="AH10" s="4"/>
      <c r="AI10" s="4"/>
      <c r="AJ10" s="4"/>
      <c r="AK10" s="4"/>
      <c r="AL10" s="60">
        <f>データ!$U$6</f>
        <v>38219</v>
      </c>
      <c r="AM10" s="60"/>
      <c r="AN10" s="60"/>
      <c r="AO10" s="60"/>
      <c r="AP10" s="60"/>
      <c r="AQ10" s="60"/>
      <c r="AR10" s="60"/>
      <c r="AS10" s="60"/>
      <c r="AT10" s="51">
        <f>データ!$V$6</f>
        <v>259.75</v>
      </c>
      <c r="AU10" s="52"/>
      <c r="AV10" s="52"/>
      <c r="AW10" s="52"/>
      <c r="AX10" s="52"/>
      <c r="AY10" s="52"/>
      <c r="AZ10" s="52"/>
      <c r="BA10" s="52"/>
      <c r="BB10" s="53">
        <f>データ!$W$6</f>
        <v>147.13999999999999</v>
      </c>
      <c r="BC10" s="53"/>
      <c r="BD10" s="53"/>
      <c r="BE10" s="53"/>
      <c r="BF10" s="53"/>
      <c r="BG10" s="53"/>
      <c r="BH10" s="53"/>
      <c r="BI10" s="53"/>
      <c r="BJ10" s="2"/>
      <c r="BK10" s="2"/>
      <c r="BL10" s="64" t="s">
        <v>21</v>
      </c>
      <c r="BM10" s="65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8" t="s">
        <v>23</v>
      </c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</row>
    <row r="14" spans="1:78" ht="13.5" customHeight="1" x14ac:dyDescent="0.15">
      <c r="A14" s="2"/>
      <c r="B14" s="80" t="s">
        <v>24</v>
      </c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2"/>
      <c r="BK14" s="2"/>
      <c r="BL14" s="66" t="s">
        <v>25</v>
      </c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8"/>
    </row>
    <row r="15" spans="1:78" ht="13.5" customHeight="1" x14ac:dyDescent="0.15">
      <c r="A15" s="2"/>
      <c r="B15" s="83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5"/>
      <c r="BK15" s="2"/>
      <c r="BL15" s="69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1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72" t="s">
        <v>106</v>
      </c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4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72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4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72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4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72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4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72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4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72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3"/>
      <c r="BX21" s="73"/>
      <c r="BY21" s="73"/>
      <c r="BZ21" s="74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72"/>
      <c r="BM22" s="73"/>
      <c r="BN22" s="73"/>
      <c r="BO22" s="73"/>
      <c r="BP22" s="73"/>
      <c r="BQ22" s="73"/>
      <c r="BR22" s="73"/>
      <c r="BS22" s="73"/>
      <c r="BT22" s="73"/>
      <c r="BU22" s="73"/>
      <c r="BV22" s="73"/>
      <c r="BW22" s="73"/>
      <c r="BX22" s="73"/>
      <c r="BY22" s="73"/>
      <c r="BZ22" s="74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72"/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73"/>
      <c r="BX23" s="73"/>
      <c r="BY23" s="73"/>
      <c r="BZ23" s="74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72"/>
      <c r="BM24" s="73"/>
      <c r="BN24" s="73"/>
      <c r="BO24" s="73"/>
      <c r="BP24" s="73"/>
      <c r="BQ24" s="73"/>
      <c r="BR24" s="73"/>
      <c r="BS24" s="73"/>
      <c r="BT24" s="73"/>
      <c r="BU24" s="73"/>
      <c r="BV24" s="73"/>
      <c r="BW24" s="73"/>
      <c r="BX24" s="73"/>
      <c r="BY24" s="73"/>
      <c r="BZ24" s="74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72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74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72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3"/>
      <c r="BX26" s="73"/>
      <c r="BY26" s="73"/>
      <c r="BZ26" s="74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72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3"/>
      <c r="BX27" s="73"/>
      <c r="BY27" s="73"/>
      <c r="BZ27" s="74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72"/>
      <c r="BM28" s="73"/>
      <c r="BN28" s="73"/>
      <c r="BO28" s="73"/>
      <c r="BP28" s="73"/>
      <c r="BQ28" s="73"/>
      <c r="BR28" s="73"/>
      <c r="BS28" s="73"/>
      <c r="BT28" s="73"/>
      <c r="BU28" s="73"/>
      <c r="BV28" s="73"/>
      <c r="BW28" s="73"/>
      <c r="BX28" s="73"/>
      <c r="BY28" s="73"/>
      <c r="BZ28" s="74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72"/>
      <c r="BM29" s="73"/>
      <c r="BN29" s="73"/>
      <c r="BO29" s="73"/>
      <c r="BP29" s="73"/>
      <c r="BQ29" s="73"/>
      <c r="BR29" s="73"/>
      <c r="BS29" s="73"/>
      <c r="BT29" s="73"/>
      <c r="BU29" s="73"/>
      <c r="BV29" s="73"/>
      <c r="BW29" s="73"/>
      <c r="BX29" s="73"/>
      <c r="BY29" s="73"/>
      <c r="BZ29" s="74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72"/>
      <c r="BM30" s="73"/>
      <c r="BN30" s="73"/>
      <c r="BO30" s="73"/>
      <c r="BP30" s="73"/>
      <c r="BQ30" s="73"/>
      <c r="BR30" s="73"/>
      <c r="BS30" s="73"/>
      <c r="BT30" s="73"/>
      <c r="BU30" s="73"/>
      <c r="BV30" s="73"/>
      <c r="BW30" s="73"/>
      <c r="BX30" s="73"/>
      <c r="BY30" s="73"/>
      <c r="BZ30" s="74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72"/>
      <c r="BM31" s="73"/>
      <c r="BN31" s="73"/>
      <c r="BO31" s="73"/>
      <c r="BP31" s="73"/>
      <c r="BQ31" s="73"/>
      <c r="BR31" s="73"/>
      <c r="BS31" s="73"/>
      <c r="BT31" s="73"/>
      <c r="BU31" s="73"/>
      <c r="BV31" s="73"/>
      <c r="BW31" s="73"/>
      <c r="BX31" s="73"/>
      <c r="BY31" s="73"/>
      <c r="BZ31" s="74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72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3"/>
      <c r="BX32" s="73"/>
      <c r="BY32" s="73"/>
      <c r="BZ32" s="74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72"/>
      <c r="BM33" s="73"/>
      <c r="BN33" s="73"/>
      <c r="BO33" s="73"/>
      <c r="BP33" s="73"/>
      <c r="BQ33" s="73"/>
      <c r="BR33" s="73"/>
      <c r="BS33" s="73"/>
      <c r="BT33" s="73"/>
      <c r="BU33" s="73"/>
      <c r="BV33" s="73"/>
      <c r="BW33" s="73"/>
      <c r="BX33" s="73"/>
      <c r="BY33" s="73"/>
      <c r="BZ33" s="74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72"/>
      <c r="BM34" s="73"/>
      <c r="BN34" s="73"/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74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72"/>
      <c r="BM35" s="73"/>
      <c r="BN35" s="73"/>
      <c r="BO35" s="73"/>
      <c r="BP35" s="73"/>
      <c r="BQ35" s="73"/>
      <c r="BR35" s="73"/>
      <c r="BS35" s="73"/>
      <c r="BT35" s="73"/>
      <c r="BU35" s="73"/>
      <c r="BV35" s="73"/>
      <c r="BW35" s="73"/>
      <c r="BX35" s="73"/>
      <c r="BY35" s="73"/>
      <c r="BZ35" s="74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72"/>
      <c r="BM36" s="73"/>
      <c r="BN36" s="73"/>
      <c r="BO36" s="73"/>
      <c r="BP36" s="73"/>
      <c r="BQ36" s="73"/>
      <c r="BR36" s="73"/>
      <c r="BS36" s="73"/>
      <c r="BT36" s="73"/>
      <c r="BU36" s="73"/>
      <c r="BV36" s="73"/>
      <c r="BW36" s="73"/>
      <c r="BX36" s="73"/>
      <c r="BY36" s="73"/>
      <c r="BZ36" s="74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72"/>
      <c r="BM37" s="73"/>
      <c r="BN37" s="73"/>
      <c r="BO37" s="73"/>
      <c r="BP37" s="73"/>
      <c r="BQ37" s="73"/>
      <c r="BR37" s="73"/>
      <c r="BS37" s="73"/>
      <c r="BT37" s="73"/>
      <c r="BU37" s="73"/>
      <c r="BV37" s="73"/>
      <c r="BW37" s="73"/>
      <c r="BX37" s="73"/>
      <c r="BY37" s="73"/>
      <c r="BZ37" s="74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72"/>
      <c r="BM38" s="73"/>
      <c r="BN38" s="73"/>
      <c r="BO38" s="73"/>
      <c r="BP38" s="73"/>
      <c r="BQ38" s="73"/>
      <c r="BR38" s="73"/>
      <c r="BS38" s="73"/>
      <c r="BT38" s="73"/>
      <c r="BU38" s="73"/>
      <c r="BV38" s="73"/>
      <c r="BW38" s="73"/>
      <c r="BX38" s="73"/>
      <c r="BY38" s="73"/>
      <c r="BZ38" s="74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72"/>
      <c r="BM39" s="73"/>
      <c r="BN39" s="73"/>
      <c r="BO39" s="73"/>
      <c r="BP39" s="73"/>
      <c r="BQ39" s="73"/>
      <c r="BR39" s="73"/>
      <c r="BS39" s="73"/>
      <c r="BT39" s="73"/>
      <c r="BU39" s="73"/>
      <c r="BV39" s="73"/>
      <c r="BW39" s="73"/>
      <c r="BX39" s="73"/>
      <c r="BY39" s="73"/>
      <c r="BZ39" s="74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72"/>
      <c r="BM40" s="73"/>
      <c r="BN40" s="73"/>
      <c r="BO40" s="73"/>
      <c r="BP40" s="73"/>
      <c r="BQ40" s="73"/>
      <c r="BR40" s="73"/>
      <c r="BS40" s="73"/>
      <c r="BT40" s="73"/>
      <c r="BU40" s="73"/>
      <c r="BV40" s="73"/>
      <c r="BW40" s="73"/>
      <c r="BX40" s="73"/>
      <c r="BY40" s="73"/>
      <c r="BZ40" s="74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72"/>
      <c r="BM41" s="73"/>
      <c r="BN41" s="73"/>
      <c r="BO41" s="73"/>
      <c r="BP41" s="73"/>
      <c r="BQ41" s="73"/>
      <c r="BR41" s="73"/>
      <c r="BS41" s="73"/>
      <c r="BT41" s="73"/>
      <c r="BU41" s="73"/>
      <c r="BV41" s="73"/>
      <c r="BW41" s="73"/>
      <c r="BX41" s="73"/>
      <c r="BY41" s="73"/>
      <c r="BZ41" s="74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72"/>
      <c r="BM42" s="73"/>
      <c r="BN42" s="73"/>
      <c r="BO42" s="73"/>
      <c r="BP42" s="73"/>
      <c r="BQ42" s="73"/>
      <c r="BR42" s="73"/>
      <c r="BS42" s="73"/>
      <c r="BT42" s="73"/>
      <c r="BU42" s="73"/>
      <c r="BV42" s="73"/>
      <c r="BW42" s="73"/>
      <c r="BX42" s="73"/>
      <c r="BY42" s="73"/>
      <c r="BZ42" s="74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72"/>
      <c r="BM43" s="73"/>
      <c r="BN43" s="73"/>
      <c r="BO43" s="73"/>
      <c r="BP43" s="73"/>
      <c r="BQ43" s="73"/>
      <c r="BR43" s="73"/>
      <c r="BS43" s="73"/>
      <c r="BT43" s="73"/>
      <c r="BU43" s="73"/>
      <c r="BV43" s="73"/>
      <c r="BW43" s="73"/>
      <c r="BX43" s="73"/>
      <c r="BY43" s="73"/>
      <c r="BZ43" s="74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66" t="s">
        <v>26</v>
      </c>
      <c r="BM45" s="67"/>
      <c r="BN45" s="67"/>
      <c r="BO45" s="67"/>
      <c r="BP45" s="67"/>
      <c r="BQ45" s="67"/>
      <c r="BR45" s="67"/>
      <c r="BS45" s="67"/>
      <c r="BT45" s="67"/>
      <c r="BU45" s="67"/>
      <c r="BV45" s="67"/>
      <c r="BW45" s="67"/>
      <c r="BX45" s="67"/>
      <c r="BY45" s="67"/>
      <c r="BZ45" s="68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69"/>
      <c r="BM46" s="70"/>
      <c r="BN46" s="70"/>
      <c r="BO46" s="70"/>
      <c r="BP46" s="70"/>
      <c r="BQ46" s="70"/>
      <c r="BR46" s="70"/>
      <c r="BS46" s="70"/>
      <c r="BT46" s="70"/>
      <c r="BU46" s="70"/>
      <c r="BV46" s="70"/>
      <c r="BW46" s="70"/>
      <c r="BX46" s="70"/>
      <c r="BY46" s="70"/>
      <c r="BZ46" s="71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2" t="s">
        <v>104</v>
      </c>
      <c r="BM47" s="73"/>
      <c r="BN47" s="73"/>
      <c r="BO47" s="73"/>
      <c r="BP47" s="73"/>
      <c r="BQ47" s="73"/>
      <c r="BR47" s="73"/>
      <c r="BS47" s="73"/>
      <c r="BT47" s="73"/>
      <c r="BU47" s="73"/>
      <c r="BV47" s="73"/>
      <c r="BW47" s="73"/>
      <c r="BX47" s="73"/>
      <c r="BY47" s="73"/>
      <c r="BZ47" s="74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2"/>
      <c r="BM48" s="73"/>
      <c r="BN48" s="73"/>
      <c r="BO48" s="73"/>
      <c r="BP48" s="73"/>
      <c r="BQ48" s="73"/>
      <c r="BR48" s="73"/>
      <c r="BS48" s="73"/>
      <c r="BT48" s="73"/>
      <c r="BU48" s="73"/>
      <c r="BV48" s="73"/>
      <c r="BW48" s="73"/>
      <c r="BX48" s="73"/>
      <c r="BY48" s="73"/>
      <c r="BZ48" s="74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2"/>
      <c r="BM49" s="73"/>
      <c r="BN49" s="73"/>
      <c r="BO49" s="73"/>
      <c r="BP49" s="73"/>
      <c r="BQ49" s="73"/>
      <c r="BR49" s="73"/>
      <c r="BS49" s="73"/>
      <c r="BT49" s="73"/>
      <c r="BU49" s="73"/>
      <c r="BV49" s="73"/>
      <c r="BW49" s="73"/>
      <c r="BX49" s="73"/>
      <c r="BY49" s="73"/>
      <c r="BZ49" s="74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2"/>
      <c r="BM50" s="73"/>
      <c r="BN50" s="73"/>
      <c r="BO50" s="73"/>
      <c r="BP50" s="73"/>
      <c r="BQ50" s="73"/>
      <c r="BR50" s="73"/>
      <c r="BS50" s="73"/>
      <c r="BT50" s="73"/>
      <c r="BU50" s="73"/>
      <c r="BV50" s="73"/>
      <c r="BW50" s="73"/>
      <c r="BX50" s="73"/>
      <c r="BY50" s="73"/>
      <c r="BZ50" s="74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2"/>
      <c r="BM51" s="73"/>
      <c r="BN51" s="73"/>
      <c r="BO51" s="73"/>
      <c r="BP51" s="73"/>
      <c r="BQ51" s="73"/>
      <c r="BR51" s="73"/>
      <c r="BS51" s="73"/>
      <c r="BT51" s="73"/>
      <c r="BU51" s="73"/>
      <c r="BV51" s="73"/>
      <c r="BW51" s="73"/>
      <c r="BX51" s="73"/>
      <c r="BY51" s="73"/>
      <c r="BZ51" s="74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2"/>
      <c r="BM52" s="73"/>
      <c r="BN52" s="73"/>
      <c r="BO52" s="73"/>
      <c r="BP52" s="73"/>
      <c r="BQ52" s="73"/>
      <c r="BR52" s="73"/>
      <c r="BS52" s="73"/>
      <c r="BT52" s="73"/>
      <c r="BU52" s="73"/>
      <c r="BV52" s="73"/>
      <c r="BW52" s="73"/>
      <c r="BX52" s="73"/>
      <c r="BY52" s="73"/>
      <c r="BZ52" s="74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2"/>
      <c r="BM53" s="73"/>
      <c r="BN53" s="73"/>
      <c r="BO53" s="73"/>
      <c r="BP53" s="73"/>
      <c r="BQ53" s="73"/>
      <c r="BR53" s="73"/>
      <c r="BS53" s="73"/>
      <c r="BT53" s="73"/>
      <c r="BU53" s="73"/>
      <c r="BV53" s="73"/>
      <c r="BW53" s="73"/>
      <c r="BX53" s="73"/>
      <c r="BY53" s="73"/>
      <c r="BZ53" s="74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2"/>
      <c r="BM54" s="73"/>
      <c r="BN54" s="73"/>
      <c r="BO54" s="73"/>
      <c r="BP54" s="73"/>
      <c r="BQ54" s="73"/>
      <c r="BR54" s="73"/>
      <c r="BS54" s="73"/>
      <c r="BT54" s="73"/>
      <c r="BU54" s="73"/>
      <c r="BV54" s="73"/>
      <c r="BW54" s="73"/>
      <c r="BX54" s="73"/>
      <c r="BY54" s="73"/>
      <c r="BZ54" s="74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2"/>
      <c r="BM55" s="73"/>
      <c r="BN55" s="73"/>
      <c r="BO55" s="73"/>
      <c r="BP55" s="73"/>
      <c r="BQ55" s="73"/>
      <c r="BR55" s="73"/>
      <c r="BS55" s="73"/>
      <c r="BT55" s="73"/>
      <c r="BU55" s="73"/>
      <c r="BV55" s="73"/>
      <c r="BW55" s="73"/>
      <c r="BX55" s="73"/>
      <c r="BY55" s="73"/>
      <c r="BZ55" s="74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72"/>
      <c r="BM56" s="73"/>
      <c r="BN56" s="73"/>
      <c r="BO56" s="73"/>
      <c r="BP56" s="73"/>
      <c r="BQ56" s="73"/>
      <c r="BR56" s="73"/>
      <c r="BS56" s="73"/>
      <c r="BT56" s="73"/>
      <c r="BU56" s="73"/>
      <c r="BV56" s="73"/>
      <c r="BW56" s="73"/>
      <c r="BX56" s="73"/>
      <c r="BY56" s="73"/>
      <c r="BZ56" s="74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72"/>
      <c r="BM57" s="73"/>
      <c r="BN57" s="73"/>
      <c r="BO57" s="73"/>
      <c r="BP57" s="73"/>
      <c r="BQ57" s="73"/>
      <c r="BR57" s="73"/>
      <c r="BS57" s="73"/>
      <c r="BT57" s="73"/>
      <c r="BU57" s="73"/>
      <c r="BV57" s="73"/>
      <c r="BW57" s="73"/>
      <c r="BX57" s="73"/>
      <c r="BY57" s="73"/>
      <c r="BZ57" s="74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72"/>
      <c r="BM58" s="73"/>
      <c r="BN58" s="73"/>
      <c r="BO58" s="73"/>
      <c r="BP58" s="73"/>
      <c r="BQ58" s="73"/>
      <c r="BR58" s="73"/>
      <c r="BS58" s="73"/>
      <c r="BT58" s="73"/>
      <c r="BU58" s="73"/>
      <c r="BV58" s="73"/>
      <c r="BW58" s="73"/>
      <c r="BX58" s="73"/>
      <c r="BY58" s="73"/>
      <c r="BZ58" s="74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2"/>
      <c r="BM59" s="73"/>
      <c r="BN59" s="73"/>
      <c r="BO59" s="73"/>
      <c r="BP59" s="73"/>
      <c r="BQ59" s="73"/>
      <c r="BR59" s="73"/>
      <c r="BS59" s="73"/>
      <c r="BT59" s="73"/>
      <c r="BU59" s="73"/>
      <c r="BV59" s="73"/>
      <c r="BW59" s="73"/>
      <c r="BX59" s="73"/>
      <c r="BY59" s="73"/>
      <c r="BZ59" s="74"/>
    </row>
    <row r="60" spans="1:78" ht="13.5" customHeight="1" x14ac:dyDescent="0.15">
      <c r="A60" s="2"/>
      <c r="B60" s="83" t="s">
        <v>27</v>
      </c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  <c r="AU60" s="84"/>
      <c r="AV60" s="84"/>
      <c r="AW60" s="84"/>
      <c r="AX60" s="84"/>
      <c r="AY60" s="84"/>
      <c r="AZ60" s="84"/>
      <c r="BA60" s="84"/>
      <c r="BB60" s="84"/>
      <c r="BC60" s="84"/>
      <c r="BD60" s="84"/>
      <c r="BE60" s="84"/>
      <c r="BF60" s="84"/>
      <c r="BG60" s="84"/>
      <c r="BH60" s="84"/>
      <c r="BI60" s="84"/>
      <c r="BJ60" s="85"/>
      <c r="BK60" s="2"/>
      <c r="BL60" s="72"/>
      <c r="BM60" s="73"/>
      <c r="BN60" s="73"/>
      <c r="BO60" s="73"/>
      <c r="BP60" s="73"/>
      <c r="BQ60" s="73"/>
      <c r="BR60" s="73"/>
      <c r="BS60" s="73"/>
      <c r="BT60" s="73"/>
      <c r="BU60" s="73"/>
      <c r="BV60" s="73"/>
      <c r="BW60" s="73"/>
      <c r="BX60" s="73"/>
      <c r="BY60" s="73"/>
      <c r="BZ60" s="74"/>
    </row>
    <row r="61" spans="1:78" ht="13.5" customHeight="1" x14ac:dyDescent="0.15">
      <c r="A61" s="2"/>
      <c r="B61" s="83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84"/>
      <c r="AS61" s="84"/>
      <c r="AT61" s="84"/>
      <c r="AU61" s="84"/>
      <c r="AV61" s="84"/>
      <c r="AW61" s="84"/>
      <c r="AX61" s="84"/>
      <c r="AY61" s="84"/>
      <c r="AZ61" s="84"/>
      <c r="BA61" s="84"/>
      <c r="BB61" s="84"/>
      <c r="BC61" s="84"/>
      <c r="BD61" s="84"/>
      <c r="BE61" s="84"/>
      <c r="BF61" s="84"/>
      <c r="BG61" s="84"/>
      <c r="BH61" s="84"/>
      <c r="BI61" s="84"/>
      <c r="BJ61" s="85"/>
      <c r="BK61" s="2"/>
      <c r="BL61" s="72"/>
      <c r="BM61" s="73"/>
      <c r="BN61" s="73"/>
      <c r="BO61" s="73"/>
      <c r="BP61" s="73"/>
      <c r="BQ61" s="73"/>
      <c r="BR61" s="73"/>
      <c r="BS61" s="73"/>
      <c r="BT61" s="73"/>
      <c r="BU61" s="73"/>
      <c r="BV61" s="73"/>
      <c r="BW61" s="73"/>
      <c r="BX61" s="73"/>
      <c r="BY61" s="73"/>
      <c r="BZ61" s="74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2"/>
      <c r="BM62" s="73"/>
      <c r="BN62" s="73"/>
      <c r="BO62" s="73"/>
      <c r="BP62" s="73"/>
      <c r="BQ62" s="73"/>
      <c r="BR62" s="73"/>
      <c r="BS62" s="73"/>
      <c r="BT62" s="73"/>
      <c r="BU62" s="73"/>
      <c r="BV62" s="73"/>
      <c r="BW62" s="73"/>
      <c r="BX62" s="73"/>
      <c r="BY62" s="73"/>
      <c r="BZ62" s="74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66" t="s">
        <v>28</v>
      </c>
      <c r="BM64" s="67"/>
      <c r="BN64" s="67"/>
      <c r="BO64" s="67"/>
      <c r="BP64" s="67"/>
      <c r="BQ64" s="67"/>
      <c r="BR64" s="67"/>
      <c r="BS64" s="67"/>
      <c r="BT64" s="67"/>
      <c r="BU64" s="67"/>
      <c r="BV64" s="67"/>
      <c r="BW64" s="67"/>
      <c r="BX64" s="67"/>
      <c r="BY64" s="67"/>
      <c r="BZ64" s="68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69"/>
      <c r="BM65" s="70"/>
      <c r="BN65" s="70"/>
      <c r="BO65" s="70"/>
      <c r="BP65" s="70"/>
      <c r="BQ65" s="70"/>
      <c r="BR65" s="70"/>
      <c r="BS65" s="70"/>
      <c r="BT65" s="70"/>
      <c r="BU65" s="70"/>
      <c r="BV65" s="70"/>
      <c r="BW65" s="70"/>
      <c r="BX65" s="70"/>
      <c r="BY65" s="70"/>
      <c r="BZ65" s="71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2" t="s">
        <v>105</v>
      </c>
      <c r="BM66" s="73"/>
      <c r="BN66" s="73"/>
      <c r="BO66" s="73"/>
      <c r="BP66" s="73"/>
      <c r="BQ66" s="73"/>
      <c r="BR66" s="73"/>
      <c r="BS66" s="73"/>
      <c r="BT66" s="73"/>
      <c r="BU66" s="73"/>
      <c r="BV66" s="73"/>
      <c r="BW66" s="73"/>
      <c r="BX66" s="73"/>
      <c r="BY66" s="73"/>
      <c r="BZ66" s="74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2"/>
      <c r="BM67" s="73"/>
      <c r="BN67" s="73"/>
      <c r="BO67" s="73"/>
      <c r="BP67" s="73"/>
      <c r="BQ67" s="73"/>
      <c r="BR67" s="73"/>
      <c r="BS67" s="73"/>
      <c r="BT67" s="73"/>
      <c r="BU67" s="73"/>
      <c r="BV67" s="73"/>
      <c r="BW67" s="73"/>
      <c r="BX67" s="73"/>
      <c r="BY67" s="73"/>
      <c r="BZ67" s="74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2"/>
      <c r="BM68" s="73"/>
      <c r="BN68" s="73"/>
      <c r="BO68" s="73"/>
      <c r="BP68" s="73"/>
      <c r="BQ68" s="73"/>
      <c r="BR68" s="73"/>
      <c r="BS68" s="73"/>
      <c r="BT68" s="73"/>
      <c r="BU68" s="73"/>
      <c r="BV68" s="73"/>
      <c r="BW68" s="73"/>
      <c r="BX68" s="73"/>
      <c r="BY68" s="73"/>
      <c r="BZ68" s="74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2"/>
      <c r="BM69" s="73"/>
      <c r="BN69" s="73"/>
      <c r="BO69" s="73"/>
      <c r="BP69" s="73"/>
      <c r="BQ69" s="73"/>
      <c r="BR69" s="73"/>
      <c r="BS69" s="73"/>
      <c r="BT69" s="73"/>
      <c r="BU69" s="73"/>
      <c r="BV69" s="73"/>
      <c r="BW69" s="73"/>
      <c r="BX69" s="73"/>
      <c r="BY69" s="73"/>
      <c r="BZ69" s="74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2"/>
      <c r="BM70" s="73"/>
      <c r="BN70" s="73"/>
      <c r="BO70" s="73"/>
      <c r="BP70" s="73"/>
      <c r="BQ70" s="73"/>
      <c r="BR70" s="73"/>
      <c r="BS70" s="73"/>
      <c r="BT70" s="73"/>
      <c r="BU70" s="73"/>
      <c r="BV70" s="73"/>
      <c r="BW70" s="73"/>
      <c r="BX70" s="73"/>
      <c r="BY70" s="73"/>
      <c r="BZ70" s="74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2"/>
      <c r="BM71" s="73"/>
      <c r="BN71" s="73"/>
      <c r="BO71" s="73"/>
      <c r="BP71" s="73"/>
      <c r="BQ71" s="73"/>
      <c r="BR71" s="73"/>
      <c r="BS71" s="73"/>
      <c r="BT71" s="73"/>
      <c r="BU71" s="73"/>
      <c r="BV71" s="73"/>
      <c r="BW71" s="73"/>
      <c r="BX71" s="73"/>
      <c r="BY71" s="73"/>
      <c r="BZ71" s="74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2"/>
      <c r="BM72" s="73"/>
      <c r="BN72" s="73"/>
      <c r="BO72" s="73"/>
      <c r="BP72" s="73"/>
      <c r="BQ72" s="73"/>
      <c r="BR72" s="73"/>
      <c r="BS72" s="73"/>
      <c r="BT72" s="73"/>
      <c r="BU72" s="73"/>
      <c r="BV72" s="73"/>
      <c r="BW72" s="73"/>
      <c r="BX72" s="73"/>
      <c r="BY72" s="73"/>
      <c r="BZ72" s="74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2"/>
      <c r="BM73" s="73"/>
      <c r="BN73" s="73"/>
      <c r="BO73" s="73"/>
      <c r="BP73" s="73"/>
      <c r="BQ73" s="73"/>
      <c r="BR73" s="73"/>
      <c r="BS73" s="73"/>
      <c r="BT73" s="73"/>
      <c r="BU73" s="73"/>
      <c r="BV73" s="73"/>
      <c r="BW73" s="73"/>
      <c r="BX73" s="73"/>
      <c r="BY73" s="73"/>
      <c r="BZ73" s="74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2"/>
      <c r="BM74" s="73"/>
      <c r="BN74" s="73"/>
      <c r="BO74" s="73"/>
      <c r="BP74" s="73"/>
      <c r="BQ74" s="73"/>
      <c r="BR74" s="73"/>
      <c r="BS74" s="73"/>
      <c r="BT74" s="73"/>
      <c r="BU74" s="73"/>
      <c r="BV74" s="73"/>
      <c r="BW74" s="73"/>
      <c r="BX74" s="73"/>
      <c r="BY74" s="73"/>
      <c r="BZ74" s="74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2"/>
      <c r="BM75" s="73"/>
      <c r="BN75" s="73"/>
      <c r="BO75" s="73"/>
      <c r="BP75" s="73"/>
      <c r="BQ75" s="73"/>
      <c r="BR75" s="73"/>
      <c r="BS75" s="73"/>
      <c r="BT75" s="73"/>
      <c r="BU75" s="73"/>
      <c r="BV75" s="73"/>
      <c r="BW75" s="73"/>
      <c r="BX75" s="73"/>
      <c r="BY75" s="73"/>
      <c r="BZ75" s="74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2"/>
      <c r="BM76" s="73"/>
      <c r="BN76" s="73"/>
      <c r="BO76" s="73"/>
      <c r="BP76" s="73"/>
      <c r="BQ76" s="73"/>
      <c r="BR76" s="73"/>
      <c r="BS76" s="73"/>
      <c r="BT76" s="73"/>
      <c r="BU76" s="73"/>
      <c r="BV76" s="73"/>
      <c r="BW76" s="73"/>
      <c r="BX76" s="73"/>
      <c r="BY76" s="73"/>
      <c r="BZ76" s="74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2"/>
      <c r="BM77" s="73"/>
      <c r="BN77" s="73"/>
      <c r="BO77" s="73"/>
      <c r="BP77" s="73"/>
      <c r="BQ77" s="73"/>
      <c r="BR77" s="73"/>
      <c r="BS77" s="73"/>
      <c r="BT77" s="73"/>
      <c r="BU77" s="73"/>
      <c r="BV77" s="73"/>
      <c r="BW77" s="73"/>
      <c r="BX77" s="73"/>
      <c r="BY77" s="73"/>
      <c r="BZ77" s="74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2"/>
      <c r="BM78" s="73"/>
      <c r="BN78" s="73"/>
      <c r="BO78" s="73"/>
      <c r="BP78" s="73"/>
      <c r="BQ78" s="73"/>
      <c r="BR78" s="73"/>
      <c r="BS78" s="73"/>
      <c r="BT78" s="73"/>
      <c r="BU78" s="73"/>
      <c r="BV78" s="73"/>
      <c r="BW78" s="73"/>
      <c r="BX78" s="73"/>
      <c r="BY78" s="73"/>
      <c r="BZ78" s="74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72"/>
      <c r="BM79" s="73"/>
      <c r="BN79" s="73"/>
      <c r="BO79" s="73"/>
      <c r="BP79" s="73"/>
      <c r="BQ79" s="73"/>
      <c r="BR79" s="73"/>
      <c r="BS79" s="73"/>
      <c r="BT79" s="73"/>
      <c r="BU79" s="73"/>
      <c r="BV79" s="73"/>
      <c r="BW79" s="73"/>
      <c r="BX79" s="73"/>
      <c r="BY79" s="73"/>
      <c r="BZ79" s="74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72"/>
      <c r="BM80" s="73"/>
      <c r="BN80" s="73"/>
      <c r="BO80" s="73"/>
      <c r="BP80" s="73"/>
      <c r="BQ80" s="73"/>
      <c r="BR80" s="73"/>
      <c r="BS80" s="73"/>
      <c r="BT80" s="73"/>
      <c r="BU80" s="73"/>
      <c r="BV80" s="73"/>
      <c r="BW80" s="73"/>
      <c r="BX80" s="73"/>
      <c r="BY80" s="73"/>
      <c r="BZ80" s="74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72"/>
      <c r="BM81" s="73"/>
      <c r="BN81" s="73"/>
      <c r="BO81" s="73"/>
      <c r="BP81" s="73"/>
      <c r="BQ81" s="73"/>
      <c r="BR81" s="73"/>
      <c r="BS81" s="73"/>
      <c r="BT81" s="73"/>
      <c r="BU81" s="73"/>
      <c r="BV81" s="73"/>
      <c r="BW81" s="73"/>
      <c r="BX81" s="73"/>
      <c r="BY81" s="73"/>
      <c r="BZ81" s="74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5"/>
      <c r="BM82" s="76"/>
      <c r="BN82" s="76"/>
      <c r="BO82" s="76"/>
      <c r="BP82" s="76"/>
      <c r="BQ82" s="76"/>
      <c r="BR82" s="76"/>
      <c r="BS82" s="76"/>
      <c r="BT82" s="76"/>
      <c r="BU82" s="76"/>
      <c r="BV82" s="76"/>
      <c r="BW82" s="76"/>
      <c r="BX82" s="76"/>
      <c r="BY82" s="76"/>
      <c r="BZ82" s="77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【112.83】</v>
      </c>
      <c r="F85" s="27" t="str">
        <f>データ!AS6</f>
        <v>【1.05】</v>
      </c>
      <c r="G85" s="27" t="str">
        <f>データ!BD6</f>
        <v>【261.93】</v>
      </c>
      <c r="H85" s="27" t="str">
        <f>データ!BO6</f>
        <v>【270.46】</v>
      </c>
      <c r="I85" s="27" t="str">
        <f>データ!BZ6</f>
        <v>【103.91】</v>
      </c>
      <c r="J85" s="27" t="str">
        <f>データ!CK6</f>
        <v>【167.11】</v>
      </c>
      <c r="K85" s="27" t="str">
        <f>データ!CV6</f>
        <v>【60.27】</v>
      </c>
      <c r="L85" s="27" t="str">
        <f>データ!DG6</f>
        <v>【89.92】</v>
      </c>
      <c r="M85" s="27" t="str">
        <f>データ!DR6</f>
        <v>【48.85】</v>
      </c>
      <c r="N85" s="27" t="str">
        <f>データ!EC6</f>
        <v>【17.80】</v>
      </c>
      <c r="O85" s="27" t="str">
        <f>データ!EN6</f>
        <v>【0.70】</v>
      </c>
    </row>
  </sheetData>
  <sheetProtection algorithmName="SHA-512" hashValue="A9GULgdoZ1auqCxGY86AT+sa9c4L/1XWbdI82EAeqsHueulamr95tk2cZYzvy4zAf8Fr2g52sw1Jl/5cXWIjhg==" saltValue="0+9UNhGXlyFqObcwAe80jw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7" t="s">
        <v>50</v>
      </c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9"/>
      <c r="X3" s="93" t="s">
        <v>51</v>
      </c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 t="s">
        <v>27</v>
      </c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</row>
    <row r="4" spans="1:144" x14ac:dyDescent="0.15">
      <c r="A4" s="29" t="s">
        <v>52</v>
      </c>
      <c r="B4" s="31"/>
      <c r="C4" s="31"/>
      <c r="D4" s="31"/>
      <c r="E4" s="31"/>
      <c r="F4" s="31"/>
      <c r="G4" s="31"/>
      <c r="H4" s="90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2"/>
      <c r="X4" s="86" t="s">
        <v>53</v>
      </c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 t="s">
        <v>54</v>
      </c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 t="s">
        <v>55</v>
      </c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 t="s">
        <v>56</v>
      </c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 t="s">
        <v>57</v>
      </c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 t="s">
        <v>58</v>
      </c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 t="s">
        <v>59</v>
      </c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 t="s">
        <v>60</v>
      </c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 t="s">
        <v>61</v>
      </c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 t="s">
        <v>62</v>
      </c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 t="s">
        <v>63</v>
      </c>
      <c r="EE4" s="86"/>
      <c r="EF4" s="86"/>
      <c r="EG4" s="86"/>
      <c r="EH4" s="86"/>
      <c r="EI4" s="86"/>
      <c r="EJ4" s="86"/>
      <c r="EK4" s="86"/>
      <c r="EL4" s="86"/>
      <c r="EM4" s="86"/>
      <c r="EN4" s="86"/>
    </row>
    <row r="5" spans="1:144" x14ac:dyDescent="0.15">
      <c r="A5" s="29" t="s">
        <v>64</v>
      </c>
      <c r="B5" s="32"/>
      <c r="C5" s="32"/>
      <c r="D5" s="32"/>
      <c r="E5" s="32"/>
      <c r="F5" s="32"/>
      <c r="G5" s="32"/>
      <c r="H5" s="33" t="s">
        <v>65</v>
      </c>
      <c r="I5" s="33" t="s">
        <v>66</v>
      </c>
      <c r="J5" s="33" t="s">
        <v>67</v>
      </c>
      <c r="K5" s="33" t="s">
        <v>68</v>
      </c>
      <c r="L5" s="33" t="s">
        <v>69</v>
      </c>
      <c r="M5" s="33" t="s">
        <v>5</v>
      </c>
      <c r="N5" s="33" t="s">
        <v>70</v>
      </c>
      <c r="O5" s="33" t="s">
        <v>71</v>
      </c>
      <c r="P5" s="33" t="s">
        <v>72</v>
      </c>
      <c r="Q5" s="33" t="s">
        <v>73</v>
      </c>
      <c r="R5" s="33" t="s">
        <v>74</v>
      </c>
      <c r="S5" s="33" t="s">
        <v>75</v>
      </c>
      <c r="T5" s="33" t="s">
        <v>76</v>
      </c>
      <c r="U5" s="33" t="s">
        <v>77</v>
      </c>
      <c r="V5" s="33" t="s">
        <v>78</v>
      </c>
      <c r="W5" s="33" t="s">
        <v>79</v>
      </c>
      <c r="X5" s="33" t="s">
        <v>80</v>
      </c>
      <c r="Y5" s="33" t="s">
        <v>81</v>
      </c>
      <c r="Z5" s="33" t="s">
        <v>82</v>
      </c>
      <c r="AA5" s="33" t="s">
        <v>83</v>
      </c>
      <c r="AB5" s="33" t="s">
        <v>84</v>
      </c>
      <c r="AC5" s="33" t="s">
        <v>85</v>
      </c>
      <c r="AD5" s="33" t="s">
        <v>86</v>
      </c>
      <c r="AE5" s="33" t="s">
        <v>87</v>
      </c>
      <c r="AF5" s="33" t="s">
        <v>88</v>
      </c>
      <c r="AG5" s="33" t="s">
        <v>89</v>
      </c>
      <c r="AH5" s="33" t="s">
        <v>29</v>
      </c>
      <c r="AI5" s="33" t="s">
        <v>80</v>
      </c>
      <c r="AJ5" s="33" t="s">
        <v>81</v>
      </c>
      <c r="AK5" s="33" t="s">
        <v>82</v>
      </c>
      <c r="AL5" s="33" t="s">
        <v>83</v>
      </c>
      <c r="AM5" s="33" t="s">
        <v>84</v>
      </c>
      <c r="AN5" s="33" t="s">
        <v>85</v>
      </c>
      <c r="AO5" s="33" t="s">
        <v>86</v>
      </c>
      <c r="AP5" s="33" t="s">
        <v>87</v>
      </c>
      <c r="AQ5" s="33" t="s">
        <v>88</v>
      </c>
      <c r="AR5" s="33" t="s">
        <v>89</v>
      </c>
      <c r="AS5" s="33" t="s">
        <v>90</v>
      </c>
      <c r="AT5" s="33" t="s">
        <v>80</v>
      </c>
      <c r="AU5" s="33" t="s">
        <v>81</v>
      </c>
      <c r="AV5" s="33" t="s">
        <v>82</v>
      </c>
      <c r="AW5" s="33" t="s">
        <v>83</v>
      </c>
      <c r="AX5" s="33" t="s">
        <v>84</v>
      </c>
      <c r="AY5" s="33" t="s">
        <v>85</v>
      </c>
      <c r="AZ5" s="33" t="s">
        <v>86</v>
      </c>
      <c r="BA5" s="33" t="s">
        <v>87</v>
      </c>
      <c r="BB5" s="33" t="s">
        <v>88</v>
      </c>
      <c r="BC5" s="33" t="s">
        <v>89</v>
      </c>
      <c r="BD5" s="33" t="s">
        <v>90</v>
      </c>
      <c r="BE5" s="33" t="s">
        <v>80</v>
      </c>
      <c r="BF5" s="33" t="s">
        <v>81</v>
      </c>
      <c r="BG5" s="33" t="s">
        <v>82</v>
      </c>
      <c r="BH5" s="33" t="s">
        <v>83</v>
      </c>
      <c r="BI5" s="33" t="s">
        <v>84</v>
      </c>
      <c r="BJ5" s="33" t="s">
        <v>85</v>
      </c>
      <c r="BK5" s="33" t="s">
        <v>86</v>
      </c>
      <c r="BL5" s="33" t="s">
        <v>87</v>
      </c>
      <c r="BM5" s="33" t="s">
        <v>88</v>
      </c>
      <c r="BN5" s="33" t="s">
        <v>89</v>
      </c>
      <c r="BO5" s="33" t="s">
        <v>90</v>
      </c>
      <c r="BP5" s="33" t="s">
        <v>80</v>
      </c>
      <c r="BQ5" s="33" t="s">
        <v>81</v>
      </c>
      <c r="BR5" s="33" t="s">
        <v>82</v>
      </c>
      <c r="BS5" s="33" t="s">
        <v>83</v>
      </c>
      <c r="BT5" s="33" t="s">
        <v>84</v>
      </c>
      <c r="BU5" s="33" t="s">
        <v>85</v>
      </c>
      <c r="BV5" s="33" t="s">
        <v>86</v>
      </c>
      <c r="BW5" s="33" t="s">
        <v>87</v>
      </c>
      <c r="BX5" s="33" t="s">
        <v>88</v>
      </c>
      <c r="BY5" s="33" t="s">
        <v>89</v>
      </c>
      <c r="BZ5" s="33" t="s">
        <v>90</v>
      </c>
      <c r="CA5" s="33" t="s">
        <v>80</v>
      </c>
      <c r="CB5" s="33" t="s">
        <v>81</v>
      </c>
      <c r="CC5" s="33" t="s">
        <v>82</v>
      </c>
      <c r="CD5" s="33" t="s">
        <v>83</v>
      </c>
      <c r="CE5" s="33" t="s">
        <v>84</v>
      </c>
      <c r="CF5" s="33" t="s">
        <v>85</v>
      </c>
      <c r="CG5" s="33" t="s">
        <v>86</v>
      </c>
      <c r="CH5" s="33" t="s">
        <v>87</v>
      </c>
      <c r="CI5" s="33" t="s">
        <v>88</v>
      </c>
      <c r="CJ5" s="33" t="s">
        <v>89</v>
      </c>
      <c r="CK5" s="33" t="s">
        <v>90</v>
      </c>
      <c r="CL5" s="33" t="s">
        <v>80</v>
      </c>
      <c r="CM5" s="33" t="s">
        <v>81</v>
      </c>
      <c r="CN5" s="33" t="s">
        <v>82</v>
      </c>
      <c r="CO5" s="33" t="s">
        <v>83</v>
      </c>
      <c r="CP5" s="33" t="s">
        <v>84</v>
      </c>
      <c r="CQ5" s="33" t="s">
        <v>85</v>
      </c>
      <c r="CR5" s="33" t="s">
        <v>86</v>
      </c>
      <c r="CS5" s="33" t="s">
        <v>87</v>
      </c>
      <c r="CT5" s="33" t="s">
        <v>88</v>
      </c>
      <c r="CU5" s="33" t="s">
        <v>89</v>
      </c>
      <c r="CV5" s="33" t="s">
        <v>90</v>
      </c>
      <c r="CW5" s="33" t="s">
        <v>80</v>
      </c>
      <c r="CX5" s="33" t="s">
        <v>81</v>
      </c>
      <c r="CY5" s="33" t="s">
        <v>82</v>
      </c>
      <c r="CZ5" s="33" t="s">
        <v>83</v>
      </c>
      <c r="DA5" s="33" t="s">
        <v>84</v>
      </c>
      <c r="DB5" s="33" t="s">
        <v>85</v>
      </c>
      <c r="DC5" s="33" t="s">
        <v>86</v>
      </c>
      <c r="DD5" s="33" t="s">
        <v>87</v>
      </c>
      <c r="DE5" s="33" t="s">
        <v>88</v>
      </c>
      <c r="DF5" s="33" t="s">
        <v>89</v>
      </c>
      <c r="DG5" s="33" t="s">
        <v>90</v>
      </c>
      <c r="DH5" s="33" t="s">
        <v>80</v>
      </c>
      <c r="DI5" s="33" t="s">
        <v>81</v>
      </c>
      <c r="DJ5" s="33" t="s">
        <v>82</v>
      </c>
      <c r="DK5" s="33" t="s">
        <v>83</v>
      </c>
      <c r="DL5" s="33" t="s">
        <v>84</v>
      </c>
      <c r="DM5" s="33" t="s">
        <v>85</v>
      </c>
      <c r="DN5" s="33" t="s">
        <v>86</v>
      </c>
      <c r="DO5" s="33" t="s">
        <v>87</v>
      </c>
      <c r="DP5" s="33" t="s">
        <v>88</v>
      </c>
      <c r="DQ5" s="33" t="s">
        <v>89</v>
      </c>
      <c r="DR5" s="33" t="s">
        <v>90</v>
      </c>
      <c r="DS5" s="33" t="s">
        <v>80</v>
      </c>
      <c r="DT5" s="33" t="s">
        <v>81</v>
      </c>
      <c r="DU5" s="33" t="s">
        <v>82</v>
      </c>
      <c r="DV5" s="33" t="s">
        <v>83</v>
      </c>
      <c r="DW5" s="33" t="s">
        <v>84</v>
      </c>
      <c r="DX5" s="33" t="s">
        <v>85</v>
      </c>
      <c r="DY5" s="33" t="s">
        <v>86</v>
      </c>
      <c r="DZ5" s="33" t="s">
        <v>87</v>
      </c>
      <c r="EA5" s="33" t="s">
        <v>88</v>
      </c>
      <c r="EB5" s="33" t="s">
        <v>89</v>
      </c>
      <c r="EC5" s="33" t="s">
        <v>90</v>
      </c>
      <c r="ED5" s="33" t="s">
        <v>80</v>
      </c>
      <c r="EE5" s="33" t="s">
        <v>81</v>
      </c>
      <c r="EF5" s="33" t="s">
        <v>82</v>
      </c>
      <c r="EG5" s="33" t="s">
        <v>83</v>
      </c>
      <c r="EH5" s="33" t="s">
        <v>84</v>
      </c>
      <c r="EI5" s="33" t="s">
        <v>85</v>
      </c>
      <c r="EJ5" s="33" t="s">
        <v>86</v>
      </c>
      <c r="EK5" s="33" t="s">
        <v>87</v>
      </c>
      <c r="EL5" s="33" t="s">
        <v>88</v>
      </c>
      <c r="EM5" s="33" t="s">
        <v>89</v>
      </c>
      <c r="EN5" s="33" t="s">
        <v>90</v>
      </c>
    </row>
    <row r="6" spans="1:144" s="37" customFormat="1" x14ac:dyDescent="0.15">
      <c r="A6" s="29" t="s">
        <v>91</v>
      </c>
      <c r="B6" s="34">
        <f>B7</f>
        <v>2018</v>
      </c>
      <c r="C6" s="34">
        <f t="shared" ref="C6:W6" si="3">C7</f>
        <v>322067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島根県　安来市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A5</v>
      </c>
      <c r="M6" s="34" t="str">
        <f t="shared" si="3"/>
        <v>非設置</v>
      </c>
      <c r="N6" s="35" t="str">
        <f t="shared" si="3"/>
        <v>-</v>
      </c>
      <c r="O6" s="35">
        <f t="shared" si="3"/>
        <v>47.55</v>
      </c>
      <c r="P6" s="35">
        <f t="shared" si="3"/>
        <v>98.64</v>
      </c>
      <c r="Q6" s="35">
        <f t="shared" si="3"/>
        <v>3232</v>
      </c>
      <c r="R6" s="35">
        <f t="shared" si="3"/>
        <v>38962</v>
      </c>
      <c r="S6" s="35">
        <f t="shared" si="3"/>
        <v>420.93</v>
      </c>
      <c r="T6" s="35">
        <f t="shared" si="3"/>
        <v>92.56</v>
      </c>
      <c r="U6" s="35">
        <f t="shared" si="3"/>
        <v>38219</v>
      </c>
      <c r="V6" s="35">
        <f t="shared" si="3"/>
        <v>259.75</v>
      </c>
      <c r="W6" s="35">
        <f t="shared" si="3"/>
        <v>147.13999999999999</v>
      </c>
      <c r="X6" s="36">
        <f>IF(X7="",NA(),X7)</f>
        <v>116</v>
      </c>
      <c r="Y6" s="36">
        <f t="shared" ref="Y6:AG6" si="4">IF(Y7="",NA(),Y7)</f>
        <v>111.43</v>
      </c>
      <c r="Z6" s="36">
        <f t="shared" si="4"/>
        <v>107.1</v>
      </c>
      <c r="AA6" s="36">
        <f t="shared" si="4"/>
        <v>97.4</v>
      </c>
      <c r="AB6" s="36">
        <f t="shared" si="4"/>
        <v>98.35</v>
      </c>
      <c r="AC6" s="36">
        <f t="shared" si="4"/>
        <v>109.04</v>
      </c>
      <c r="AD6" s="36">
        <f t="shared" si="4"/>
        <v>109.64</v>
      </c>
      <c r="AE6" s="36">
        <f t="shared" si="4"/>
        <v>110.95</v>
      </c>
      <c r="AF6" s="36">
        <f t="shared" si="4"/>
        <v>110.68</v>
      </c>
      <c r="AG6" s="36">
        <f t="shared" si="4"/>
        <v>110.66</v>
      </c>
      <c r="AH6" s="35" t="str">
        <f>IF(AH7="","",IF(AH7="-","【-】","【"&amp;SUBSTITUTE(TEXT(AH7,"#,##0.00"),"-","△")&amp;"】"))</f>
        <v>【112.83】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6">
        <f t="shared" si="5"/>
        <v>4.54</v>
      </c>
      <c r="AN6" s="36">
        <f t="shared" si="5"/>
        <v>3.77</v>
      </c>
      <c r="AO6" s="36">
        <f t="shared" si="5"/>
        <v>3.62</v>
      </c>
      <c r="AP6" s="36">
        <f t="shared" si="5"/>
        <v>3.91</v>
      </c>
      <c r="AQ6" s="36">
        <f t="shared" si="5"/>
        <v>3.56</v>
      </c>
      <c r="AR6" s="36">
        <f t="shared" si="5"/>
        <v>2.74</v>
      </c>
      <c r="AS6" s="35" t="str">
        <f>IF(AS7="","",IF(AS7="-","【-】","【"&amp;SUBSTITUTE(TEXT(AS7,"#,##0.00"),"-","△")&amp;"】"))</f>
        <v>【1.05】</v>
      </c>
      <c r="AT6" s="36">
        <f>IF(AT7="",NA(),AT7)</f>
        <v>160.21</v>
      </c>
      <c r="AU6" s="36">
        <f t="shared" ref="AU6:BC6" si="6">IF(AU7="",NA(),AU7)</f>
        <v>177.8</v>
      </c>
      <c r="AV6" s="36">
        <f t="shared" si="6"/>
        <v>290.76</v>
      </c>
      <c r="AW6" s="36">
        <f t="shared" si="6"/>
        <v>165.37</v>
      </c>
      <c r="AX6" s="36">
        <f t="shared" si="6"/>
        <v>183.98</v>
      </c>
      <c r="AY6" s="36">
        <f t="shared" si="6"/>
        <v>382.09</v>
      </c>
      <c r="AZ6" s="36">
        <f t="shared" si="6"/>
        <v>371.31</v>
      </c>
      <c r="BA6" s="36">
        <f t="shared" si="6"/>
        <v>377.63</v>
      </c>
      <c r="BB6" s="36">
        <f t="shared" si="6"/>
        <v>357.34</v>
      </c>
      <c r="BC6" s="36">
        <f t="shared" si="6"/>
        <v>366.03</v>
      </c>
      <c r="BD6" s="35" t="str">
        <f>IF(BD7="","",IF(BD7="-","【-】","【"&amp;SUBSTITUTE(TEXT(BD7,"#,##0.00"),"-","△")&amp;"】"))</f>
        <v>【261.93】</v>
      </c>
      <c r="BE6" s="36">
        <f>IF(BE7="",NA(),BE7)</f>
        <v>412.48</v>
      </c>
      <c r="BF6" s="36">
        <f t="shared" ref="BF6:BN6" si="7">IF(BF7="",NA(),BF7)</f>
        <v>402.32</v>
      </c>
      <c r="BG6" s="36">
        <f t="shared" si="7"/>
        <v>408.29</v>
      </c>
      <c r="BH6" s="36">
        <f t="shared" si="7"/>
        <v>856.22</v>
      </c>
      <c r="BI6" s="36">
        <f t="shared" si="7"/>
        <v>817.87</v>
      </c>
      <c r="BJ6" s="36">
        <f t="shared" si="7"/>
        <v>385.06</v>
      </c>
      <c r="BK6" s="36">
        <f t="shared" si="7"/>
        <v>373.09</v>
      </c>
      <c r="BL6" s="36">
        <f t="shared" si="7"/>
        <v>364.71</v>
      </c>
      <c r="BM6" s="36">
        <f t="shared" si="7"/>
        <v>373.69</v>
      </c>
      <c r="BN6" s="36">
        <f t="shared" si="7"/>
        <v>370.12</v>
      </c>
      <c r="BO6" s="35" t="str">
        <f>IF(BO7="","",IF(BO7="-","【-】","【"&amp;SUBSTITUTE(TEXT(BO7,"#,##0.00"),"-","△")&amp;"】"))</f>
        <v>【270.46】</v>
      </c>
      <c r="BP6" s="36">
        <f>IF(BP7="",NA(),BP7)</f>
        <v>110.55</v>
      </c>
      <c r="BQ6" s="36">
        <f t="shared" ref="BQ6:BY6" si="8">IF(BQ7="",NA(),BQ7)</f>
        <v>106.36</v>
      </c>
      <c r="BR6" s="36">
        <f t="shared" si="8"/>
        <v>100.8</v>
      </c>
      <c r="BS6" s="36">
        <f t="shared" si="8"/>
        <v>79.12</v>
      </c>
      <c r="BT6" s="36">
        <f t="shared" si="8"/>
        <v>84.01</v>
      </c>
      <c r="BU6" s="36">
        <f t="shared" si="8"/>
        <v>99.07</v>
      </c>
      <c r="BV6" s="36">
        <f t="shared" si="8"/>
        <v>99.99</v>
      </c>
      <c r="BW6" s="36">
        <f t="shared" si="8"/>
        <v>100.65</v>
      </c>
      <c r="BX6" s="36">
        <f t="shared" si="8"/>
        <v>99.87</v>
      </c>
      <c r="BY6" s="36">
        <f t="shared" si="8"/>
        <v>100.42</v>
      </c>
      <c r="BZ6" s="35" t="str">
        <f>IF(BZ7="","",IF(BZ7="-","【-】","【"&amp;SUBSTITUTE(TEXT(BZ7,"#,##0.00"),"-","△")&amp;"】"))</f>
        <v>【103.91】</v>
      </c>
      <c r="CA6" s="36">
        <f>IF(CA7="",NA(),CA7)</f>
        <v>141.63</v>
      </c>
      <c r="CB6" s="36">
        <f t="shared" ref="CB6:CJ6" si="9">IF(CB7="",NA(),CB7)</f>
        <v>145.80000000000001</v>
      </c>
      <c r="CC6" s="36">
        <f t="shared" si="9"/>
        <v>156.9</v>
      </c>
      <c r="CD6" s="36">
        <f t="shared" si="9"/>
        <v>211.62</v>
      </c>
      <c r="CE6" s="36">
        <f t="shared" si="9"/>
        <v>216.34</v>
      </c>
      <c r="CF6" s="36">
        <f t="shared" si="9"/>
        <v>173.03</v>
      </c>
      <c r="CG6" s="36">
        <f t="shared" si="9"/>
        <v>171.15</v>
      </c>
      <c r="CH6" s="36">
        <f t="shared" si="9"/>
        <v>170.19</v>
      </c>
      <c r="CI6" s="36">
        <f t="shared" si="9"/>
        <v>171.81</v>
      </c>
      <c r="CJ6" s="36">
        <f t="shared" si="9"/>
        <v>171.67</v>
      </c>
      <c r="CK6" s="35" t="str">
        <f>IF(CK7="","",IF(CK7="-","【-】","【"&amp;SUBSTITUTE(TEXT(CK7,"#,##0.00"),"-","△")&amp;"】"))</f>
        <v>【167.11】</v>
      </c>
      <c r="CL6" s="36">
        <f>IF(CL7="",NA(),CL7)</f>
        <v>52.71</v>
      </c>
      <c r="CM6" s="36">
        <f t="shared" ref="CM6:CU6" si="10">IF(CM7="",NA(),CM7)</f>
        <v>52.46</v>
      </c>
      <c r="CN6" s="36">
        <f t="shared" si="10"/>
        <v>52.56</v>
      </c>
      <c r="CO6" s="36">
        <f t="shared" si="10"/>
        <v>74.349999999999994</v>
      </c>
      <c r="CP6" s="36">
        <f t="shared" si="10"/>
        <v>70.180000000000007</v>
      </c>
      <c r="CQ6" s="36">
        <f t="shared" si="10"/>
        <v>58.58</v>
      </c>
      <c r="CR6" s="36">
        <f t="shared" si="10"/>
        <v>58.53</v>
      </c>
      <c r="CS6" s="36">
        <f t="shared" si="10"/>
        <v>59.01</v>
      </c>
      <c r="CT6" s="36">
        <f t="shared" si="10"/>
        <v>60.03</v>
      </c>
      <c r="CU6" s="36">
        <f t="shared" si="10"/>
        <v>59.74</v>
      </c>
      <c r="CV6" s="35" t="str">
        <f>IF(CV7="","",IF(CV7="-","【-】","【"&amp;SUBSTITUTE(TEXT(CV7,"#,##0.00"),"-","△")&amp;"】"))</f>
        <v>【60.27】</v>
      </c>
      <c r="CW6" s="36">
        <f>IF(CW7="",NA(),CW7)</f>
        <v>86.6</v>
      </c>
      <c r="CX6" s="36">
        <f t="shared" ref="CX6:DF6" si="11">IF(CX7="",NA(),CX7)</f>
        <v>87.42</v>
      </c>
      <c r="CY6" s="36">
        <f t="shared" si="11"/>
        <v>86.3</v>
      </c>
      <c r="CZ6" s="36">
        <f t="shared" si="11"/>
        <v>87.53</v>
      </c>
      <c r="DA6" s="36">
        <f t="shared" si="11"/>
        <v>89.49</v>
      </c>
      <c r="DB6" s="36">
        <f t="shared" si="11"/>
        <v>85.23</v>
      </c>
      <c r="DC6" s="36">
        <f t="shared" si="11"/>
        <v>85.26</v>
      </c>
      <c r="DD6" s="36">
        <f t="shared" si="11"/>
        <v>85.37</v>
      </c>
      <c r="DE6" s="36">
        <f t="shared" si="11"/>
        <v>84.81</v>
      </c>
      <c r="DF6" s="36">
        <f t="shared" si="11"/>
        <v>84.8</v>
      </c>
      <c r="DG6" s="35" t="str">
        <f>IF(DG7="","",IF(DG7="-","【-】","【"&amp;SUBSTITUTE(TEXT(DG7,"#,##0.00"),"-","△")&amp;"】"))</f>
        <v>【89.92】</v>
      </c>
      <c r="DH6" s="36">
        <f>IF(DH7="",NA(),DH7)</f>
        <v>47.88</v>
      </c>
      <c r="DI6" s="36">
        <f t="shared" ref="DI6:DQ6" si="12">IF(DI7="",NA(),DI7)</f>
        <v>49.54</v>
      </c>
      <c r="DJ6" s="36">
        <f t="shared" si="12"/>
        <v>48.09</v>
      </c>
      <c r="DK6" s="36">
        <f t="shared" si="12"/>
        <v>47.44</v>
      </c>
      <c r="DL6" s="36">
        <f t="shared" si="12"/>
        <v>48.72</v>
      </c>
      <c r="DM6" s="36">
        <f t="shared" si="12"/>
        <v>44.31</v>
      </c>
      <c r="DN6" s="36">
        <f t="shared" si="12"/>
        <v>45.75</v>
      </c>
      <c r="DO6" s="36">
        <f t="shared" si="12"/>
        <v>46.9</v>
      </c>
      <c r="DP6" s="36">
        <f t="shared" si="12"/>
        <v>47.28</v>
      </c>
      <c r="DQ6" s="36">
        <f t="shared" si="12"/>
        <v>47.66</v>
      </c>
      <c r="DR6" s="35" t="str">
        <f>IF(DR7="","",IF(DR7="-","【-】","【"&amp;SUBSTITUTE(TEXT(DR7,"#,##0.00"),"-","△")&amp;"】"))</f>
        <v>【48.85】</v>
      </c>
      <c r="DS6" s="36">
        <f>IF(DS7="",NA(),DS7)</f>
        <v>16.18</v>
      </c>
      <c r="DT6" s="36">
        <f t="shared" ref="DT6:EB6" si="13">IF(DT7="",NA(),DT7)</f>
        <v>10.4</v>
      </c>
      <c r="DU6" s="36">
        <f t="shared" si="13"/>
        <v>16.57</v>
      </c>
      <c r="DV6" s="36">
        <f t="shared" si="13"/>
        <v>8.98</v>
      </c>
      <c r="DW6" s="36">
        <f t="shared" si="13"/>
        <v>4.96</v>
      </c>
      <c r="DX6" s="36">
        <f t="shared" si="13"/>
        <v>10.09</v>
      </c>
      <c r="DY6" s="36">
        <f t="shared" si="13"/>
        <v>10.54</v>
      </c>
      <c r="DZ6" s="36">
        <f t="shared" si="13"/>
        <v>12.03</v>
      </c>
      <c r="EA6" s="36">
        <f t="shared" si="13"/>
        <v>12.19</v>
      </c>
      <c r="EB6" s="36">
        <f t="shared" si="13"/>
        <v>15.1</v>
      </c>
      <c r="EC6" s="35" t="str">
        <f>IF(EC7="","",IF(EC7="-","【-】","【"&amp;SUBSTITUTE(TEXT(EC7,"#,##0.00"),"-","△")&amp;"】"))</f>
        <v>【17.80】</v>
      </c>
      <c r="ED6" s="36">
        <f>IF(ED7="",NA(),ED7)</f>
        <v>0.76</v>
      </c>
      <c r="EE6" s="36">
        <f t="shared" ref="EE6:EM6" si="14">IF(EE7="",NA(),EE7)</f>
        <v>0.5</v>
      </c>
      <c r="EF6" s="36">
        <f t="shared" si="14"/>
        <v>0.5</v>
      </c>
      <c r="EG6" s="36">
        <f t="shared" si="14"/>
        <v>0.66</v>
      </c>
      <c r="EH6" s="36">
        <f t="shared" si="14"/>
        <v>0.84</v>
      </c>
      <c r="EI6" s="36">
        <f t="shared" si="14"/>
        <v>0.6</v>
      </c>
      <c r="EJ6" s="36">
        <f t="shared" si="14"/>
        <v>0.56000000000000005</v>
      </c>
      <c r="EK6" s="36">
        <f t="shared" si="14"/>
        <v>0.61</v>
      </c>
      <c r="EL6" s="36">
        <f t="shared" si="14"/>
        <v>0.51</v>
      </c>
      <c r="EM6" s="36">
        <f t="shared" si="14"/>
        <v>0.57999999999999996</v>
      </c>
      <c r="EN6" s="35" t="str">
        <f>IF(EN7="","",IF(EN7="-","【-】","【"&amp;SUBSTITUTE(TEXT(EN7,"#,##0.00"),"-","△")&amp;"】"))</f>
        <v>【0.70】</v>
      </c>
    </row>
    <row r="7" spans="1:144" s="37" customFormat="1" x14ac:dyDescent="0.15">
      <c r="A7" s="29"/>
      <c r="B7" s="38">
        <v>2018</v>
      </c>
      <c r="C7" s="38">
        <v>322067</v>
      </c>
      <c r="D7" s="38">
        <v>46</v>
      </c>
      <c r="E7" s="38">
        <v>1</v>
      </c>
      <c r="F7" s="38">
        <v>0</v>
      </c>
      <c r="G7" s="38">
        <v>1</v>
      </c>
      <c r="H7" s="38" t="s">
        <v>92</v>
      </c>
      <c r="I7" s="38" t="s">
        <v>93</v>
      </c>
      <c r="J7" s="38" t="s">
        <v>94</v>
      </c>
      <c r="K7" s="38" t="s">
        <v>95</v>
      </c>
      <c r="L7" s="38" t="s">
        <v>96</v>
      </c>
      <c r="M7" s="38" t="s">
        <v>97</v>
      </c>
      <c r="N7" s="39" t="s">
        <v>98</v>
      </c>
      <c r="O7" s="39">
        <v>47.55</v>
      </c>
      <c r="P7" s="39">
        <v>98.64</v>
      </c>
      <c r="Q7" s="39">
        <v>3232</v>
      </c>
      <c r="R7" s="39">
        <v>38962</v>
      </c>
      <c r="S7" s="39">
        <v>420.93</v>
      </c>
      <c r="T7" s="39">
        <v>92.56</v>
      </c>
      <c r="U7" s="39">
        <v>38219</v>
      </c>
      <c r="V7" s="39">
        <v>259.75</v>
      </c>
      <c r="W7" s="39">
        <v>147.13999999999999</v>
      </c>
      <c r="X7" s="39">
        <v>116</v>
      </c>
      <c r="Y7" s="39">
        <v>111.43</v>
      </c>
      <c r="Z7" s="39">
        <v>107.1</v>
      </c>
      <c r="AA7" s="39">
        <v>97.4</v>
      </c>
      <c r="AB7" s="39">
        <v>98.35</v>
      </c>
      <c r="AC7" s="39">
        <v>109.04</v>
      </c>
      <c r="AD7" s="39">
        <v>109.64</v>
      </c>
      <c r="AE7" s="39">
        <v>110.95</v>
      </c>
      <c r="AF7" s="39">
        <v>110.68</v>
      </c>
      <c r="AG7" s="39">
        <v>110.66</v>
      </c>
      <c r="AH7" s="39">
        <v>112.83</v>
      </c>
      <c r="AI7" s="39">
        <v>0</v>
      </c>
      <c r="AJ7" s="39">
        <v>0</v>
      </c>
      <c r="AK7" s="39">
        <v>0</v>
      </c>
      <c r="AL7" s="39">
        <v>0</v>
      </c>
      <c r="AM7" s="39">
        <v>4.54</v>
      </c>
      <c r="AN7" s="39">
        <v>3.77</v>
      </c>
      <c r="AO7" s="39">
        <v>3.62</v>
      </c>
      <c r="AP7" s="39">
        <v>3.91</v>
      </c>
      <c r="AQ7" s="39">
        <v>3.56</v>
      </c>
      <c r="AR7" s="39">
        <v>2.74</v>
      </c>
      <c r="AS7" s="39">
        <v>1.05</v>
      </c>
      <c r="AT7" s="39">
        <v>160.21</v>
      </c>
      <c r="AU7" s="39">
        <v>177.8</v>
      </c>
      <c r="AV7" s="39">
        <v>290.76</v>
      </c>
      <c r="AW7" s="39">
        <v>165.37</v>
      </c>
      <c r="AX7" s="39">
        <v>183.98</v>
      </c>
      <c r="AY7" s="39">
        <v>382.09</v>
      </c>
      <c r="AZ7" s="39">
        <v>371.31</v>
      </c>
      <c r="BA7" s="39">
        <v>377.63</v>
      </c>
      <c r="BB7" s="39">
        <v>357.34</v>
      </c>
      <c r="BC7" s="39">
        <v>366.03</v>
      </c>
      <c r="BD7" s="39">
        <v>261.93</v>
      </c>
      <c r="BE7" s="39">
        <v>412.48</v>
      </c>
      <c r="BF7" s="39">
        <v>402.32</v>
      </c>
      <c r="BG7" s="39">
        <v>408.29</v>
      </c>
      <c r="BH7" s="39">
        <v>856.22</v>
      </c>
      <c r="BI7" s="39">
        <v>817.87</v>
      </c>
      <c r="BJ7" s="39">
        <v>385.06</v>
      </c>
      <c r="BK7" s="39">
        <v>373.09</v>
      </c>
      <c r="BL7" s="39">
        <v>364.71</v>
      </c>
      <c r="BM7" s="39">
        <v>373.69</v>
      </c>
      <c r="BN7" s="39">
        <v>370.12</v>
      </c>
      <c r="BO7" s="39">
        <v>270.45999999999998</v>
      </c>
      <c r="BP7" s="39">
        <v>110.55</v>
      </c>
      <c r="BQ7" s="39">
        <v>106.36</v>
      </c>
      <c r="BR7" s="39">
        <v>100.8</v>
      </c>
      <c r="BS7" s="39">
        <v>79.12</v>
      </c>
      <c r="BT7" s="39">
        <v>84.01</v>
      </c>
      <c r="BU7" s="39">
        <v>99.07</v>
      </c>
      <c r="BV7" s="39">
        <v>99.99</v>
      </c>
      <c r="BW7" s="39">
        <v>100.65</v>
      </c>
      <c r="BX7" s="39">
        <v>99.87</v>
      </c>
      <c r="BY7" s="39">
        <v>100.42</v>
      </c>
      <c r="BZ7" s="39">
        <v>103.91</v>
      </c>
      <c r="CA7" s="39">
        <v>141.63</v>
      </c>
      <c r="CB7" s="39">
        <v>145.80000000000001</v>
      </c>
      <c r="CC7" s="39">
        <v>156.9</v>
      </c>
      <c r="CD7" s="39">
        <v>211.62</v>
      </c>
      <c r="CE7" s="39">
        <v>216.34</v>
      </c>
      <c r="CF7" s="39">
        <v>173.03</v>
      </c>
      <c r="CG7" s="39">
        <v>171.15</v>
      </c>
      <c r="CH7" s="39">
        <v>170.19</v>
      </c>
      <c r="CI7" s="39">
        <v>171.81</v>
      </c>
      <c r="CJ7" s="39">
        <v>171.67</v>
      </c>
      <c r="CK7" s="39">
        <v>167.11</v>
      </c>
      <c r="CL7" s="39">
        <v>52.71</v>
      </c>
      <c r="CM7" s="39">
        <v>52.46</v>
      </c>
      <c r="CN7" s="39">
        <v>52.56</v>
      </c>
      <c r="CO7" s="39">
        <v>74.349999999999994</v>
      </c>
      <c r="CP7" s="39">
        <v>70.180000000000007</v>
      </c>
      <c r="CQ7" s="39">
        <v>58.58</v>
      </c>
      <c r="CR7" s="39">
        <v>58.53</v>
      </c>
      <c r="CS7" s="39">
        <v>59.01</v>
      </c>
      <c r="CT7" s="39">
        <v>60.03</v>
      </c>
      <c r="CU7" s="39">
        <v>59.74</v>
      </c>
      <c r="CV7" s="39">
        <v>60.27</v>
      </c>
      <c r="CW7" s="39">
        <v>86.6</v>
      </c>
      <c r="CX7" s="39">
        <v>87.42</v>
      </c>
      <c r="CY7" s="39">
        <v>86.3</v>
      </c>
      <c r="CZ7" s="39">
        <v>87.53</v>
      </c>
      <c r="DA7" s="39">
        <v>89.49</v>
      </c>
      <c r="DB7" s="39">
        <v>85.23</v>
      </c>
      <c r="DC7" s="39">
        <v>85.26</v>
      </c>
      <c r="DD7" s="39">
        <v>85.37</v>
      </c>
      <c r="DE7" s="39">
        <v>84.81</v>
      </c>
      <c r="DF7" s="39">
        <v>84.8</v>
      </c>
      <c r="DG7" s="39">
        <v>89.92</v>
      </c>
      <c r="DH7" s="39">
        <v>47.88</v>
      </c>
      <c r="DI7" s="39">
        <v>49.54</v>
      </c>
      <c r="DJ7" s="39">
        <v>48.09</v>
      </c>
      <c r="DK7" s="39">
        <v>47.44</v>
      </c>
      <c r="DL7" s="39">
        <v>48.72</v>
      </c>
      <c r="DM7" s="39">
        <v>44.31</v>
      </c>
      <c r="DN7" s="39">
        <v>45.75</v>
      </c>
      <c r="DO7" s="39">
        <v>46.9</v>
      </c>
      <c r="DP7" s="39">
        <v>47.28</v>
      </c>
      <c r="DQ7" s="39">
        <v>47.66</v>
      </c>
      <c r="DR7" s="39">
        <v>48.85</v>
      </c>
      <c r="DS7" s="39">
        <v>16.18</v>
      </c>
      <c r="DT7" s="39">
        <v>10.4</v>
      </c>
      <c r="DU7" s="39">
        <v>16.57</v>
      </c>
      <c r="DV7" s="39">
        <v>8.98</v>
      </c>
      <c r="DW7" s="39">
        <v>4.96</v>
      </c>
      <c r="DX7" s="39">
        <v>10.09</v>
      </c>
      <c r="DY7" s="39">
        <v>10.54</v>
      </c>
      <c r="DZ7" s="39">
        <v>12.03</v>
      </c>
      <c r="EA7" s="39">
        <v>12.19</v>
      </c>
      <c r="EB7" s="39">
        <v>15.1</v>
      </c>
      <c r="EC7" s="39">
        <v>17.8</v>
      </c>
      <c r="ED7" s="39">
        <v>0.76</v>
      </c>
      <c r="EE7" s="39">
        <v>0.5</v>
      </c>
      <c r="EF7" s="39">
        <v>0.5</v>
      </c>
      <c r="EG7" s="39">
        <v>0.66</v>
      </c>
      <c r="EH7" s="39">
        <v>0.84</v>
      </c>
      <c r="EI7" s="39">
        <v>0.6</v>
      </c>
      <c r="EJ7" s="39">
        <v>0.56000000000000005</v>
      </c>
      <c r="EK7" s="39">
        <v>0.61</v>
      </c>
      <c r="EL7" s="39">
        <v>0.51</v>
      </c>
      <c r="EM7" s="39">
        <v>0.57999999999999996</v>
      </c>
      <c r="EN7" s="39">
        <v>0.7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99</v>
      </c>
      <c r="C9" s="42" t="s">
        <v>100</v>
      </c>
      <c r="D9" s="42" t="s">
        <v>101</v>
      </c>
      <c r="E9" s="42" t="s">
        <v>102</v>
      </c>
      <c r="F9" s="42" t="s">
        <v>103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>DATEVALUE($B$6-4&amp;"年1月1日")</f>
        <v>41640</v>
      </c>
      <c r="C10" s="43">
        <f>DATEVALUE($B$6-3&amp;"年1月1日")</f>
        <v>42005</v>
      </c>
      <c r="D10" s="43">
        <f>DATEVALUE($B$6-2&amp;"年1月1日")</f>
        <v>42370</v>
      </c>
      <c r="E10" s="43">
        <f>DATEVALUE($B$6-1&amp;"年1月1日")</f>
        <v>42736</v>
      </c>
      <c r="F10" s="43">
        <f>DATEVALUE($B$6&amp;"年1月1日")</f>
        <v>43101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2020-02-20T00:29:25Z</cp:lastPrinted>
  <dcterms:created xsi:type="dcterms:W3CDTF">2019-12-05T04:24:17Z</dcterms:created>
  <dcterms:modified xsi:type="dcterms:W3CDTF">2020-02-25T00:07:28Z</dcterms:modified>
  <cp:category/>
</cp:coreProperties>
</file>