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元年度（平成30年度決算値）\02経営比較分析表分析欄作成\04生排\"/>
    </mc:Choice>
  </mc:AlternateContent>
  <xr:revisionPtr revIDLastSave="0" documentId="13_ncr:1_{A48F5F08-BA0B-40F6-8621-B754B836A20A}" xr6:coauthVersionLast="43" xr6:coauthVersionMax="43" xr10:uidLastSave="{00000000-0000-0000-0000-000000000000}"/>
  <workbookProtection workbookAlgorithmName="SHA-512" workbookHashValue="abA+SH7FT+eeYFcPkHCYMjUesJeMDuCR/t8tru+Wt0UPYZitbzgFaHb9HPhYo7Udurefrwj3+F47g8izpdeJ+g==" workbookSaltValue="XUZtROutZAnjC7525hWmP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<sst xmlns="http://schemas.openxmlformats.org/spreadsheetml/2006/main" count="239" uniqueCount="112">
  <si>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</si>
  <si>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</si>
  <si>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</si>
  <si>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</si>
  <si>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</si>
  <si>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</si>
  <si>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</si>
  <si>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</si>
  <si>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</si>
  <si>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</si>
  <si>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</si>
  <si>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</si>
  <si>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</si>
  <si>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</si>
  <si>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</si>
  <si>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</si>
  <si>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</si>
  <si>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</si>
  <si>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</si>
  <si>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</si>
  <si>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</si>
  <si>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</si>
  <si>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</si>
  <si>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</si>
  <si>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</si>
  <si>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</si>
  <si>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</si>
  <si>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</si>
  <si>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</si>
  <si>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</si>
  <si>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</si>
  <si>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</si>
  <si>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</si>
  <si>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</si>
  <si>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</si>
  <si>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</si>
  <si>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</si>
  <si>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</si>
  <si>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</si>
  <si>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</si>
  <si>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</si>
  <si>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</si>
  <si>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</si>
  <si>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</si>
  <si>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</si>
  <si>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</si>
  <si>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</si>
  <si>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</si>
  <si>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</si>
  <si>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</si>
  <si>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</si>
  <si>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</si>
  <si>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</si>
  <si>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</si>
  <si>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</si>
  <si>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</si>
  <si>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</si>
  <si>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</si>
  <si>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</si>
  <si>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</si>
  <si>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</si>
  <si>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</si>
  <si>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</si>
  <si>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</si>
  <si>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</si>
  <si>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</si>
  <si>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</si>
  <si>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</si>
  <si>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</si>
  <si>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</si>
  <si>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</si>
  <si>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</si>
  <si>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</si>
  <si>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</si>
  <si>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</si>
  <si>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</si>
  <si>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</si>
  <si>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</si>
  <si>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</si>
  <si>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</si>
  <si>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</si>
  <si>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</si>
  <si>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</si>
  <si>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</si>
  <si>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</si>
  <si>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</si>
  <si>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</si>
  <si>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</si>
  <si>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</si>
  <si>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</si>
  <si>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</si>
  <si>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</si>
  <si>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</si>
  <si>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</si>
  <si>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</si>
  <si>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</si>
  <si>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</si>
  <si>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</si>
  <si>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</si>
  <si>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</si>
  <si>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</si>
  <si>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</si>
  <si>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</si>
  <si>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</si>
  <si>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</si>
  <si>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</si>
  <si>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</si>
  <si>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</si>
  <si>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</si>
  <si>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平成15年度の供用開始後、15年が経過したところである。現在のところ浄化槽本体の更新については必要性は低いものの、付属機器の修繕費用は増加傾向となっている。</t>
    <phoneticPr fontId="4"/>
  </si>
  <si>
    <t>　当市の生活排水処理事業は、公共下水道区域以外が対象区域となる個別処理であり、対象区域の多くは中山間地域などの人口密集地外の区域である。高齢化などの理由により普及が進みにくい状況ではあるが、水質保全などの環境対策として取り組んでいる。
　一方、継続的な整備による設置基数の増加により、維持管理費用も増加しており、財源の多くを一般会計からの繰入金に依存していることから、適正な使用料収入の確保、維持管理費の削減など、経営の健全化に向けて引き続き検討していく必要がある。</t>
    <rPh sb="14" eb="16">
      <t>コウキョウ</t>
    </rPh>
    <rPh sb="16" eb="19">
      <t>ゲスイドウ</t>
    </rPh>
    <rPh sb="19" eb="21">
      <t>クイキ</t>
    </rPh>
    <rPh sb="21" eb="23">
      <t>イガイ</t>
    </rPh>
    <rPh sb="39" eb="41">
      <t>タイショウ</t>
    </rPh>
    <rPh sb="41" eb="43">
      <t>クイキ</t>
    </rPh>
    <rPh sb="44" eb="45">
      <t>オオ</t>
    </rPh>
    <rPh sb="55" eb="57">
      <t>ジンコウ</t>
    </rPh>
    <rPh sb="57" eb="60">
      <t>ミッシュウチ</t>
    </rPh>
    <rPh sb="60" eb="61">
      <t>ガイ</t>
    </rPh>
    <rPh sb="62" eb="64">
      <t>クイキ</t>
    </rPh>
    <rPh sb="68" eb="71">
      <t>コウレイカ</t>
    </rPh>
    <rPh sb="74" eb="76">
      <t>リユウ</t>
    </rPh>
    <rPh sb="79" eb="81">
      <t>フキュウ</t>
    </rPh>
    <rPh sb="82" eb="83">
      <t>スス</t>
    </rPh>
    <rPh sb="87" eb="89">
      <t>ジョウキョウ</t>
    </rPh>
    <rPh sb="95" eb="97">
      <t>スイシツ</t>
    </rPh>
    <rPh sb="97" eb="99">
      <t>ホゼン</t>
    </rPh>
    <rPh sb="102" eb="104">
      <t>カンキョウ</t>
    </rPh>
    <rPh sb="104" eb="106">
      <t>タイサク</t>
    </rPh>
    <rPh sb="109" eb="110">
      <t>ト</t>
    </rPh>
    <rPh sb="111" eb="112">
      <t>ク</t>
    </rPh>
    <rPh sb="119" eb="121">
      <t>イッポウ</t>
    </rPh>
    <rPh sb="122" eb="125">
      <t>ケイゾクテキ</t>
    </rPh>
    <rPh sb="126" eb="128">
      <t>セイビ</t>
    </rPh>
    <rPh sb="131" eb="133">
      <t>セッチ</t>
    </rPh>
    <rPh sb="133" eb="135">
      <t>キスウ</t>
    </rPh>
    <rPh sb="136" eb="138">
      <t>ゾウカ</t>
    </rPh>
    <rPh sb="142" eb="144">
      <t>イジ</t>
    </rPh>
    <rPh sb="144" eb="146">
      <t>カンリ</t>
    </rPh>
    <rPh sb="146" eb="148">
      <t>ヒヨウ</t>
    </rPh>
    <rPh sb="149" eb="151">
      <t>ゾウカ</t>
    </rPh>
    <rPh sb="156" eb="158">
      <t>ザイゲン</t>
    </rPh>
    <rPh sb="159" eb="160">
      <t>オオ</t>
    </rPh>
    <rPh sb="162" eb="164">
      <t>イッパン</t>
    </rPh>
    <rPh sb="164" eb="166">
      <t>カイケイ</t>
    </rPh>
    <rPh sb="169" eb="171">
      <t>クリイレ</t>
    </rPh>
    <rPh sb="171" eb="172">
      <t>キン</t>
    </rPh>
    <rPh sb="173" eb="175">
      <t>イゾン</t>
    </rPh>
    <rPh sb="184" eb="186">
      <t>テキセイ</t>
    </rPh>
    <rPh sb="187" eb="190">
      <t>シヨウリョウ</t>
    </rPh>
    <rPh sb="190" eb="192">
      <t>シュウニュウ</t>
    </rPh>
    <rPh sb="193" eb="195">
      <t>カクホ</t>
    </rPh>
    <rPh sb="196" eb="198">
      <t>イジ</t>
    </rPh>
    <rPh sb="198" eb="201">
      <t>カンリヒ</t>
    </rPh>
    <rPh sb="202" eb="204">
      <t>サクゲン</t>
    </rPh>
    <rPh sb="214" eb="215">
      <t>ム</t>
    </rPh>
    <phoneticPr fontId="4"/>
  </si>
  <si>
    <t>①収益的収支比率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平成30年度は、継続的な整備により使用料収入が伸びたものの維持管理費の伸び率が上回ったため、僅かながら数値が下がっている。
⑥汚水処理原価
　経費回収率と同様の理由で維持管理費が嵩んでいるため、僅かながら原価が上昇している。
⑦施設利用率
　年間計画の着実な実施により、設置基数の増加に伴い徐々にではあるが利用率は上昇している。
⑧水洗化率
　年間計画の着実な実施により、設置基数の増加に伴い徐々にではあるが利用率は上昇している。年間の整備基数に限りがあるため数値の大幅な改善は難しい。</t>
    <rPh sb="10" eb="13">
      <t>エイギョウガイ</t>
    </rPh>
    <rPh sb="13" eb="15">
      <t>シュウエキ</t>
    </rPh>
    <rPh sb="39" eb="40">
      <t>カカ</t>
    </rPh>
    <rPh sb="44" eb="46">
      <t>ミナオ</t>
    </rPh>
    <rPh sb="51" eb="53">
      <t>クリイレ</t>
    </rPh>
    <rPh sb="53" eb="54">
      <t>ゾウ</t>
    </rPh>
    <rPh sb="89" eb="91">
      <t>キギョウ</t>
    </rPh>
    <rPh sb="91" eb="92">
      <t>サイ</t>
    </rPh>
    <rPh sb="92" eb="94">
      <t>ザンダカ</t>
    </rPh>
    <rPh sb="97" eb="99">
      <t>イッパン</t>
    </rPh>
    <rPh sb="99" eb="101">
      <t>カイケイ</t>
    </rPh>
    <rPh sb="102" eb="104">
      <t>フタン</t>
    </rPh>
    <rPh sb="107" eb="108">
      <t>ガク</t>
    </rPh>
    <rPh sb="121" eb="123">
      <t>クリイレ</t>
    </rPh>
    <rPh sb="123" eb="124">
      <t>ゾウ</t>
    </rPh>
    <rPh sb="153" eb="155">
      <t>ヘイセイ</t>
    </rPh>
    <rPh sb="157" eb="159">
      <t>ネンド</t>
    </rPh>
    <rPh sb="161" eb="164">
      <t>ケイゾクテキ</t>
    </rPh>
    <rPh sb="165" eb="167">
      <t>セイビ</t>
    </rPh>
    <rPh sb="170" eb="173">
      <t>シヨウリョウ</t>
    </rPh>
    <rPh sb="173" eb="175">
      <t>シュウニュウ</t>
    </rPh>
    <rPh sb="176" eb="177">
      <t>ノ</t>
    </rPh>
    <rPh sb="182" eb="184">
      <t>イジ</t>
    </rPh>
    <rPh sb="184" eb="187">
      <t>カンリヒ</t>
    </rPh>
    <rPh sb="188" eb="189">
      <t>ノ</t>
    </rPh>
    <rPh sb="190" eb="191">
      <t>リツ</t>
    </rPh>
    <rPh sb="192" eb="194">
      <t>ウワマワ</t>
    </rPh>
    <rPh sb="199" eb="200">
      <t>ワズ</t>
    </rPh>
    <rPh sb="204" eb="206">
      <t>スウチ</t>
    </rPh>
    <rPh sb="207" eb="208">
      <t>サ</t>
    </rPh>
    <rPh sb="225" eb="227">
      <t>ケイヒ</t>
    </rPh>
    <rPh sb="227" eb="229">
      <t>カイシュウ</t>
    </rPh>
    <rPh sb="229" eb="230">
      <t>リツ</t>
    </rPh>
    <rPh sb="231" eb="233">
      <t>ドウヨウ</t>
    </rPh>
    <rPh sb="234" eb="236">
      <t>リユウ</t>
    </rPh>
    <rPh sb="237" eb="239">
      <t>イジ</t>
    </rPh>
    <rPh sb="239" eb="242">
      <t>カンリヒ</t>
    </rPh>
    <rPh sb="251" eb="252">
      <t>ワズ</t>
    </rPh>
    <rPh sb="256" eb="258">
      <t>ゲンカ</t>
    </rPh>
    <rPh sb="259" eb="261">
      <t>ジョウショウ</t>
    </rPh>
    <rPh sb="276" eb="278">
      <t>ネンカン</t>
    </rPh>
    <rPh sb="278" eb="280">
      <t>ケイカク</t>
    </rPh>
    <rPh sb="281" eb="283">
      <t>チャクジツ</t>
    </rPh>
    <rPh sb="284" eb="286">
      <t>ジッシ</t>
    </rPh>
    <rPh sb="290" eb="292">
      <t>セッチ</t>
    </rPh>
    <rPh sb="292" eb="294">
      <t>キスウ</t>
    </rPh>
    <rPh sb="295" eb="297">
      <t>ゾウカ</t>
    </rPh>
    <rPh sb="298" eb="299">
      <t>トモナ</t>
    </rPh>
    <rPh sb="300" eb="302">
      <t>ジョジョ</t>
    </rPh>
    <rPh sb="308" eb="311">
      <t>リヨウリツ</t>
    </rPh>
    <rPh sb="312" eb="314">
      <t>ジョウショウ</t>
    </rPh>
    <rPh sb="371" eb="373">
      <t>ネンカン</t>
    </rPh>
    <rPh sb="374" eb="376">
      <t>セイビ</t>
    </rPh>
    <rPh sb="376" eb="378">
      <t>キスウ</t>
    </rPh>
    <rPh sb="379" eb="380">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</si>
</sst>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6A-44AC-A6A1-05F4546F3F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6A-44AC-A6A1-05F4546F3F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44.6</c:v>
                </c:pt>
                <c:pt idx="1">
                  <c:v>43.61</c:v>
                </c:pt>
                <c:pt idx="2">
                  <c:v>45.09</c:v>
                </c:pt>
                <c:pt idx="3">
                  <c:v>45.1</c:v>
                </c:pt>
                <c:pt idx="4">
                  <c:v>46.08</c:v>
                </c:pt>
              </c:numCache>
            </c:numRef>
          </c:val>
          <c:extLst>
            <c:ext xmlns:c16="http://schemas.microsoft.com/office/drawing/2014/chart" uri="{C3380CC4-5D6E-409C-BE32-E72D297353CC}">
              <c16:uniqueId val="{00000000-399C-4F9D-86B4-2AD1E259A3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399C-4F9D-86B4-2AD1E259A3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15.25</c:v>
                </c:pt>
                <c:pt idx="1">
                  <c:v>15.67</c:v>
                </c:pt>
                <c:pt idx="2">
                  <c:v>19.8</c:v>
                </c:pt>
                <c:pt idx="3">
                  <c:v>22.42</c:v>
                </c:pt>
                <c:pt idx="4">
                  <c:v>24.28</c:v>
                </c:pt>
              </c:numCache>
            </c:numRef>
          </c:val>
          <c:extLst>
            <c:ext xmlns:c16="http://schemas.microsoft.com/office/drawing/2014/chart" uri="{C3380CC4-5D6E-409C-BE32-E72D297353CC}">
              <c16:uniqueId val="{00000000-612A-4445-A281-07CFB7CB00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612A-4445-A281-07CFB7CB00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90.03</c:v>
                </c:pt>
                <c:pt idx="1">
                  <c:v>89.1</c:v>
                </c:pt>
                <c:pt idx="2">
                  <c:v>89.46</c:v>
                </c:pt>
                <c:pt idx="3">
                  <c:v>100</c:v>
                </c:pt>
                <c:pt idx="4">
                  <c:v>100</c:v>
                </c:pt>
              </c:numCache>
            </c:numRef>
          </c:val>
          <c:extLst>
            <c:ext xmlns:c16="http://schemas.microsoft.com/office/drawing/2014/chart" uri="{C3380CC4-5D6E-409C-BE32-E72D297353CC}">
              <c16:uniqueId val="{00000000-1C98-4CEB-A74B-5F03CDB69C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8-4CEB-A74B-5F03CDB69C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E-4671-BB9B-92B108FCB2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E-4671-BB9B-92B108FCB2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F-49A2-A715-126E94D2AF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F-49A2-A715-126E94D2AF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F-421A-902F-E85959FEB4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F-421A-902F-E85959FEB4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0-4CC1-874A-741A62D683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0-4CC1-874A-741A62D683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540.63</c:v>
                </c:pt>
                <c:pt idx="1">
                  <c:v>562.73</c:v>
                </c:pt>
                <c:pt idx="2">
                  <c:v>495.62</c:v>
                </c:pt>
                <c:pt idx="3" formatCode="#,##0.00;&quot;△&quot;#,##0.00">
                  <c:v>0</c:v>
                </c:pt>
                <c:pt idx="4" formatCode="#,##0.00;&quot;△&quot;#,##0.00">
                  <c:v>0</c:v>
                </c:pt>
              </c:numCache>
            </c:numRef>
          </c:val>
          <c:extLst>
            <c:ext xmlns:c16="http://schemas.microsoft.com/office/drawing/2014/chart" uri="{C3380CC4-5D6E-409C-BE32-E72D297353CC}">
              <c16:uniqueId val="{00000000-1173-4FEC-8E9D-0EB9AA13E0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1173-4FEC-8E9D-0EB9AA13E0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49.73</c:v>
                </c:pt>
                <c:pt idx="1">
                  <c:v>48.92</c:v>
                </c:pt>
                <c:pt idx="2">
                  <c:v>50.44</c:v>
                </c:pt>
                <c:pt idx="3">
                  <c:v>59.35</c:v>
                </c:pt>
                <c:pt idx="4">
                  <c:v>56.84</c:v>
                </c:pt>
              </c:numCache>
            </c:numRef>
          </c:val>
          <c:extLst>
            <c:ext xmlns:c16="http://schemas.microsoft.com/office/drawing/2014/chart" uri="{C3380CC4-5D6E-409C-BE32-E72D297353CC}">
              <c16:uniqueId val="{00000000-474F-4FF1-8DDB-D6C757EB2C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474F-4FF1-8DDB-D6C757EB2C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348.33</c:v>
                </c:pt>
                <c:pt idx="1">
                  <c:v>359.89</c:v>
                </c:pt>
                <c:pt idx="2">
                  <c:v>351.71</c:v>
                </c:pt>
                <c:pt idx="3">
                  <c:v>301.02</c:v>
                </c:pt>
                <c:pt idx="4">
                  <c:v>312.14</c:v>
                </c:pt>
              </c:numCache>
            </c:numRef>
          </c:val>
          <c:extLst>
            <c:ext xmlns:c16="http://schemas.microsoft.com/office/drawing/2014/chart" uri="{C3380CC4-5D6E-409C-BE32-E72D297353CC}">
              <c16:uniqueId val="{00000000-DE43-49F5-9CAA-BA0A022E98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DE43-49F5-9CAA-BA0A022E98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80" zoomScaleNormal="80" workbookViewId="0">
      <selection activeCell="DA52" sqref="DA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34914</v>
      </c>
      <c r="AM8" s="51"/>
      <c r="AN8" s="51"/>
      <c r="AO8" s="51"/>
      <c r="AP8" s="51"/>
      <c r="AQ8" s="51"/>
      <c r="AR8" s="51"/>
      <c r="AS8" s="51"/>
      <c r="AT8" s="46">
        <f>データ!T6</f>
        <v>435.71</v>
      </c>
      <c r="AU8" s="46"/>
      <c r="AV8" s="46"/>
      <c r="AW8" s="46"/>
      <c r="AX8" s="46"/>
      <c r="AY8" s="46"/>
      <c r="AZ8" s="46"/>
      <c r="BA8" s="46"/>
      <c r="BB8" s="46">
        <f>データ!U6</f>
        <v>80.13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19.95</v>
      </c>
      <c r="Q10" s="46"/>
      <c r="R10" s="46"/>
      <c r="S10" s="46"/>
      <c r="T10" s="46"/>
      <c r="U10" s="46"/>
      <c r="V10" s="46"/>
      <c r="W10" s="46">
        <f>データ!Q6</f>
        <v>100</v>
      </c>
      <c r="X10" s="46"/>
      <c r="Y10" s="46"/>
      <c r="Z10" s="46"/>
      <c r="AA10" s="46"/>
      <c r="AB10" s="46"/>
      <c r="AC10" s="46"/>
      <c r="AD10" s="51">
        <f>データ!R6</f>
        <v>3240</v>
      </c>
      <c r="AE10" s="51"/>
      <c r="AF10" s="51"/>
      <c r="AG10" s="51"/>
      <c r="AH10" s="51"/>
      <c r="AI10" s="51"/>
      <c r="AJ10" s="51"/>
      <c r="AK10" s="2"/>
      <c r="AL10" s="51">
        <f>データ!V6</f>
        <v>6924</v>
      </c>
      <c r="AM10" s="51"/>
      <c r="AN10" s="51"/>
      <c r="AO10" s="51"/>
      <c r="AP10" s="51"/>
      <c r="AQ10" s="51"/>
      <c r="AR10" s="51"/>
      <c r="AS10" s="51"/>
      <c r="AT10" s="46">
        <f>データ!W6</f>
        <v>427.37</v>
      </c>
      <c r="AU10" s="46"/>
      <c r="AV10" s="46"/>
      <c r="AW10" s="46"/>
      <c r="AX10" s="46"/>
      <c r="AY10" s="46"/>
      <c r="AZ10" s="46"/>
      <c r="BA10" s="46"/>
      <c r="BB10" s="46">
        <f>データ!X6</f>
        <v>16.2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BKltsSHlsiqnYj6hMhIvRJzpiXsk0yCRI8xQ6Az5h2y32eK6bKTLzN6PB21mVH6OJGFIgrbk9WE4jAUR5s83gg==" saltValue="hxuCE9SHb3NwpufuZrk2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322059</v>
      </c>
      <c r="D6" s="33">
        <f t="shared" si="3"/>
        <v>47</v>
      </c>
      <c r="E6" s="33">
        <f t="shared" si="3"/>
        <v>18</v>
      </c>
      <c r="F6" s="33">
        <f t="shared" si="3"/>
        <v>0</v>
      </c>
      <c r="G6" s="33">
        <f t="shared" si="3"/>
        <v>0</v>
      </c>
      <c r="H6" s="33" t="str">
        <f t="shared" si="3"/>
        <v>島根県　大田市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19.95</v>
      </c>
      <c r="Q6" s="34">
        <f t="shared" si="3"/>
        <v>100</v>
      </c>
      <c r="R6" s="34">
        <f t="shared" si="3"/>
        <v>3240</v>
      </c>
      <c r="S6" s="34">
        <f t="shared" si="3"/>
        <v>34914</v>
      </c>
      <c r="T6" s="34">
        <f t="shared" si="3"/>
        <v>435.71</v>
      </c>
      <c r="U6" s="34">
        <f t="shared" si="3"/>
        <v>80.13</v>
      </c>
      <c r="V6" s="34">
        <f t="shared" si="3"/>
        <v>6924</v>
      </c>
      <c r="W6" s="34">
        <f t="shared" si="3"/>
        <v>427.37</v>
      </c>
      <c r="X6" s="34">
        <f t="shared" si="3"/>
        <v>16.2</v>
      </c>
      <c r="Y6" s="35">
        <f>IF(Y7="",NA(),Y7)</f>
        <v>90.03</v>
      </c>
      <c r="Z6" s="35">
        <f t="shared" ref="Z6:AH6" si="4">IF(Z7="",NA(),Z7)</f>
        <v>89.1</v>
      </c>
      <c r="AA6" s="35">
        <f t="shared" si="4"/>
        <v>89.46</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540.63</v>
      </c>
      <c r="BG6" s="35">
        <f t="shared" ref="BG6:BO6" si="7">IF(BG7="",NA(),BG7)</f>
        <v>562.73</v>
      </c>
      <c r="BH6" s="35">
        <f t="shared" si="7"/>
        <v>495.62</v>
      </c>
      <c r="BI6" s="34">
        <f t="shared" si="7"/>
        <v>0</v>
      </c>
      <c r="BJ6" s="34">
        <f t="shared" si="7"/>
        <v>0</v>
      </c>
      <c r="BK6" s="35">
        <f t="shared" si="7"/>
        <v>416.91</v>
      </c>
      <c r="BL6" s="35">
        <f t="shared" si="7"/>
        <v>392.19</v>
      </c>
      <c r="BM6" s="35">
        <f t="shared" si="7"/>
        <v>413.5</v>
      </c>
      <c r="BN6" s="35">
        <f t="shared" si="7"/>
        <v>407.42</v>
      </c>
      <c r="BO6" s="35">
        <f t="shared" si="7"/>
        <v>296.89</v>
      </c>
      <c r="BP6" s="34" t="str">
        <f>IF(BP7="","",IF(BP7="-","【-】","【"&amp;SUBSTITUTE(TEXT(BP7,"#,##0.00"),"-","△")&amp;"】"))</f>
        <v>【325.02】</v>
      </c>
      <c r="BQ6" s="35">
        <f>IF(BQ7="",NA(),BQ7)</f>
        <v>49.73</v>
      </c>
      <c r="BR6" s="35">
        <f t="shared" ref="BR6:BZ6" si="8">IF(BR7="",NA(),BR7)</f>
        <v>48.92</v>
      </c>
      <c r="BS6" s="35">
        <f t="shared" si="8"/>
        <v>50.44</v>
      </c>
      <c r="BT6" s="35">
        <f t="shared" si="8"/>
        <v>59.35</v>
      </c>
      <c r="BU6" s="35">
        <f t="shared" si="8"/>
        <v>56.84</v>
      </c>
      <c r="BV6" s="35">
        <f t="shared" si="8"/>
        <v>57.93</v>
      </c>
      <c r="BW6" s="35">
        <f t="shared" si="8"/>
        <v>57.03</v>
      </c>
      <c r="BX6" s="35">
        <f t="shared" si="8"/>
        <v>55.84</v>
      </c>
      <c r="BY6" s="35">
        <f t="shared" si="8"/>
        <v>57.08</v>
      </c>
      <c r="BZ6" s="35">
        <f t="shared" si="8"/>
        <v>63.06</v>
      </c>
      <c r="CA6" s="34" t="str">
        <f>IF(CA7="","",IF(CA7="-","【-】","【"&amp;SUBSTITUTE(TEXT(CA7,"#,##0.00"),"-","△")&amp;"】"))</f>
        <v>【60.61】</v>
      </c>
      <c r="CB6" s="35">
        <f>IF(CB7="",NA(),CB7)</f>
        <v>348.33</v>
      </c>
      <c r="CC6" s="35">
        <f t="shared" ref="CC6:CK6" si="9">IF(CC7="",NA(),CC7)</f>
        <v>359.89</v>
      </c>
      <c r="CD6" s="35">
        <f t="shared" si="9"/>
        <v>351.71</v>
      </c>
      <c r="CE6" s="35">
        <f t="shared" si="9"/>
        <v>301.02</v>
      </c>
      <c r="CF6" s="35">
        <f t="shared" si="9"/>
        <v>312.14</v>
      </c>
      <c r="CG6" s="35">
        <f t="shared" si="9"/>
        <v>276.93</v>
      </c>
      <c r="CH6" s="35">
        <f t="shared" si="9"/>
        <v>283.73</v>
      </c>
      <c r="CI6" s="35">
        <f t="shared" si="9"/>
        <v>287.57</v>
      </c>
      <c r="CJ6" s="35">
        <f t="shared" si="9"/>
        <v>286.86</v>
      </c>
      <c r="CK6" s="35">
        <f t="shared" si="9"/>
        <v>264.77</v>
      </c>
      <c r="CL6" s="34" t="str">
        <f>IF(CL7="","",IF(CL7="-","【-】","【"&amp;SUBSTITUTE(TEXT(CL7,"#,##0.00"),"-","△")&amp;"】"))</f>
        <v>【270.94】</v>
      </c>
      <c r="CM6" s="35">
        <f>IF(CM7="",NA(),CM7)</f>
        <v>44.6</v>
      </c>
      <c r="CN6" s="35">
        <f t="shared" ref="CN6:CV6" si="10">IF(CN7="",NA(),CN7)</f>
        <v>43.61</v>
      </c>
      <c r="CO6" s="35">
        <f t="shared" si="10"/>
        <v>45.09</v>
      </c>
      <c r="CP6" s="35">
        <f t="shared" si="10"/>
        <v>45.1</v>
      </c>
      <c r="CQ6" s="35">
        <f t="shared" si="10"/>
        <v>46.08</v>
      </c>
      <c r="CR6" s="35">
        <f t="shared" si="10"/>
        <v>59.08</v>
      </c>
      <c r="CS6" s="35">
        <f t="shared" si="10"/>
        <v>58.25</v>
      </c>
      <c r="CT6" s="35">
        <f t="shared" si="10"/>
        <v>61.55</v>
      </c>
      <c r="CU6" s="35">
        <f t="shared" si="10"/>
        <v>57.22</v>
      </c>
      <c r="CV6" s="35">
        <f t="shared" si="10"/>
        <v>59.94</v>
      </c>
      <c r="CW6" s="34" t="str">
        <f>IF(CW7="","",IF(CW7="-","【-】","【"&amp;SUBSTITUTE(TEXT(CW7,"#,##0.00"),"-","△")&amp;"】"))</f>
        <v>【57.80】</v>
      </c>
      <c r="CX6" s="35">
        <f>IF(CX7="",NA(),CX7)</f>
        <v>15.25</v>
      </c>
      <c r="CY6" s="35">
        <f t="shared" ref="CY6:DG6" si="11">IF(CY7="",NA(),CY7)</f>
        <v>15.67</v>
      </c>
      <c r="CZ6" s="35">
        <f t="shared" si="11"/>
        <v>19.8</v>
      </c>
      <c r="DA6" s="35">
        <f t="shared" si="11"/>
        <v>22.42</v>
      </c>
      <c r="DB6" s="35">
        <f t="shared" si="11"/>
        <v>24.28</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322059</v>
      </c>
      <c r="D7" s="37">
        <v>47</v>
      </c>
      <c r="E7" s="37">
        <v>18</v>
      </c>
      <c r="F7" s="37">
        <v>0</v>
      </c>
      <c r="G7" s="37">
        <v>0</v>
      </c>
      <c r="H7" s="37" t="s">
        <v>96</v>
      </c>
      <c r="I7" s="37" t="s">
        <v>97</v>
      </c>
      <c r="J7" s="37" t="s">
        <v>98</v>
      </c>
      <c r="K7" s="37" t="s">
        <v>99</v>
      </c>
      <c r="L7" s="37" t="s">
        <v>100</v>
      </c>
      <c r="M7" s="37" t="s">
        <v>101</v>
      </c>
      <c r="N7" s="38" t="s">
        <v>102</v>
      </c>
      <c r="O7" s="38" t="s">
        <v>103</v>
      </c>
      <c r="P7" s="38">
        <v>19.95</v>
      </c>
      <c r="Q7" s="38">
        <v>100</v>
      </c>
      <c r="R7" s="38">
        <v>3240</v>
      </c>
      <c r="S7" s="38">
        <v>34914</v>
      </c>
      <c r="T7" s="38">
        <v>435.71</v>
      </c>
      <c r="U7" s="38">
        <v>80.13</v>
      </c>
      <c r="V7" s="38">
        <v>6924</v>
      </c>
      <c r="W7" s="38">
        <v>427.37</v>
      </c>
      <c r="X7" s="38">
        <v>16.2</v>
      </c>
      <c r="Y7" s="38">
        <v>90.03</v>
      </c>
      <c r="Z7" s="38">
        <v>89.1</v>
      </c>
      <c r="AA7" s="38">
        <v>89.46</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540.63</v>
      </c>
      <c r="BG7" s="38">
        <v>562.73</v>
      </c>
      <c r="BH7" s="42">
        <v>495.62</v>
      </c>
      <c r="BI7" s="38">
        <v>0</v>
      </c>
      <c r="BJ7" s="38">
        <v>0</v>
      </c>
      <c r="BK7" s="38">
        <v>416.91</v>
      </c>
      <c r="BL7" s="38">
        <v>392.19</v>
      </c>
      <c r="BM7" s="38">
        <v>413.5</v>
      </c>
      <c r="BN7" s="38">
        <v>407.42</v>
      </c>
      <c r="BO7" s="38">
        <v>296.89</v>
      </c>
      <c r="BP7" s="38">
        <v>325.02</v>
      </c>
      <c r="BQ7" s="38">
        <v>49.73</v>
      </c>
      <c r="BR7" s="38">
        <v>48.92</v>
      </c>
      <c r="BS7" s="38">
        <v>50.44</v>
      </c>
      <c r="BT7" s="38">
        <v>59.35</v>
      </c>
      <c r="BU7" s="38">
        <v>56.84</v>
      </c>
      <c r="BV7" s="38">
        <v>57.93</v>
      </c>
      <c r="BW7" s="38">
        <v>57.03</v>
      </c>
      <c r="BX7" s="38">
        <v>55.84</v>
      </c>
      <c r="BY7" s="38">
        <v>57.08</v>
      </c>
      <c r="BZ7" s="38">
        <v>63.06</v>
      </c>
      <c r="CA7" s="38">
        <v>60.61</v>
      </c>
      <c r="CB7" s="38">
        <v>348.33</v>
      </c>
      <c r="CC7" s="38">
        <v>359.89</v>
      </c>
      <c r="CD7" s="38">
        <v>351.71</v>
      </c>
      <c r="CE7" s="38">
        <v>301.02</v>
      </c>
      <c r="CF7" s="38">
        <v>312.14</v>
      </c>
      <c r="CG7" s="38">
        <v>276.93</v>
      </c>
      <c r="CH7" s="38">
        <v>283.73</v>
      </c>
      <c r="CI7" s="38">
        <v>287.57</v>
      </c>
      <c r="CJ7" s="38">
        <v>286.86</v>
      </c>
      <c r="CK7" s="38">
        <v>264.77</v>
      </c>
      <c r="CL7" s="38">
        <v>270.94</v>
      </c>
      <c r="CM7" s="38">
        <v>44.6</v>
      </c>
      <c r="CN7" s="38">
        <v>43.61</v>
      </c>
      <c r="CO7" s="38">
        <v>45.09</v>
      </c>
      <c r="CP7" s="38">
        <v>45.1</v>
      </c>
      <c r="CQ7" s="38">
        <v>46.08</v>
      </c>
      <c r="CR7" s="38">
        <v>59.08</v>
      </c>
      <c r="CS7" s="38">
        <v>58.25</v>
      </c>
      <c r="CT7" s="38">
        <v>61.55</v>
      </c>
      <c r="CU7" s="38">
        <v>57.22</v>
      </c>
      <c r="CV7" s="38">
        <v>59.94</v>
      </c>
      <c r="CW7" s="38">
        <v>57.8</v>
      </c>
      <c r="CX7" s="38">
        <v>15.25</v>
      </c>
      <c r="CY7" s="38">
        <v>15.67</v>
      </c>
      <c r="CZ7" s="38">
        <v>19.8</v>
      </c>
      <c r="DA7" s="38">
        <v>22.42</v>
      </c>
      <c r="DB7" s="38">
        <v>24.28</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2020-02-05T04:09:24Z</cp:lastPrinted>
  <dcterms:created xsi:type="dcterms:W3CDTF">2019-12-05T05:29:44Z</dcterms:created>
  <dcterms:modified xsi:type="dcterms:W3CDTF">2020-02-05T04:09:25Z</dcterms:modified>
  <cp:category/>
</cp:coreProperties>
</file>