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o-suikanri06\Desktop\"/>
    </mc:Choice>
  </mc:AlternateContent>
  <xr:revisionPtr revIDLastSave="0" documentId="13_ncr:1_{A7ED39C0-6317-48E6-9686-5ECF8D436F41}" xr6:coauthVersionLast="43" xr6:coauthVersionMax="43" xr10:uidLastSave="{00000000-0000-0000-0000-000000000000}"/>
  <workbookProtection workbookAlgorithmName="SHA-512" workbookHashValue="hOPB5XvalQxS//BfCmhrtJFxJc8jlxPyLq6nwdsbprfmT438lv1OMGri0e4vQ+YVWRwW55gRelKQdk/fmjCFHA==" workbookSaltValue="Rq7/pTWyvPkjRTT+czA+ew==" workbookSpinCount="100000" lockStructure="1"/>
  <bookViews>
    <workbookView xWindow="14385" yWindow="-15" windowWidth="14430" windowHeight="156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<sst xmlns="http://schemas.openxmlformats.org/spreadsheetml/2006/main" count="228" uniqueCount="114">
  <si>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</si>
  <si>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</si>
  <si>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</si>
  <si>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</si>
  <si>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</si>
  <si>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</si>
  <si>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</si>
  <si>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</si>
  <si>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</si>
  <si>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</si>
  <si>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</si>
  <si>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</si>
  <si>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</si>
  <si>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</si>
  <si>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</si>
  <si>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</si>
  <si>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</si>
  <si>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</si>
  <si>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</si>
  <si>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</si>
  <si>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</si>
  <si>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</si>
  <si>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</si>
  <si>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</si>
  <si>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</si>
  <si>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</si>
  <si>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</si>
  <si>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</si>
  <si>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</si>
  <si>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</si>
  <si>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</si>
  <si>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</si>
  <si>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</si>
  <si>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</si>
  <si>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</si>
  <si>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</si>
  <si>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</si>
  <si>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</si>
  <si>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</si>
  <si>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</si>
  <si>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</si>
  <si>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</si>
  <si>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</si>
  <si>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</si>
  <si>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</si>
  <si>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</si>
  <si>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</si>
  <si>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</si>
  <si>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</si>
  <si>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</si>
  <si>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</si>
  <si>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</si>
  <si>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</si>
  <si>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</si>
  <si>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</si>
  <si>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</si>
  <si>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</si>
  <si>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</si>
  <si>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</si>
  <si>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</si>
  <si>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</si>
  <si>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</si>
  <si>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</si>
  <si>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</si>
  <si>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</si>
  <si>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</si>
  <si>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</si>
  <si>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</si>
  <si>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</si>
  <si>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</si>
  <si>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</si>
  <si>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</si>
  <si>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</si>
  <si>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</si>
  <si>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</si>
  <si>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</si>
  <si>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</si>
  <si>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</si>
  <si>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</si>
  <si>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</si>
  <si>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</si>
  <si>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</si>
  <si>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</si>
  <si>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</si>
  <si>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</si>
  <si>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</si>
  <si>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</si>
  <si>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</si>
  <si>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</si>
  <si>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</si>
  <si>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</si>
  <si>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</si>
  <si>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</si>
  <si>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</si>
  <si>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</si>
  <si>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</si>
  <si>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</si>
  <si>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</si>
  <si>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</si>
  <si>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</si>
  <si>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</si>
  <si>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</si>
  <si>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</si>
  <si>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</si>
  <si>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</si>
  <si>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</si>
  <si>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</si>
  <si>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</si>
  <si>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</si>
  <si>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</si>
  <si>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</si>
  <si>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平成30年度末現在、供用開始から9年を経過している。現在のところ、法定耐用年数50年を経過した管渠はないため、更新の必要性は低い。</t>
    <phoneticPr fontId="4"/>
  </si>
  <si>
    <t>　当市の公共下水道事業は、供用開始後8年を経過したが、現在も第2次整備計画期間の最中であるため、施設利用率や水洗化率は類似団体平均を下回っている。
　収益的収支比率や企業債残高対事業費規模比率の数値が類似団体平均を上回っているが、これは一般会計からの繰入金に依存した結果であるため、令和2年度からの地方公営企業法適用に向けて、接続率の向上や経費節減など、経営基盤の強化に努めていく必要がある。</t>
    <rPh sb="4" eb="6">
      <t>コウキョウ</t>
    </rPh>
    <rPh sb="21" eb="23">
      <t>ケイカ</t>
    </rPh>
    <rPh sb="27" eb="29">
      <t>ゲンザイ</t>
    </rPh>
    <rPh sb="30" eb="31">
      <t>ダイ</t>
    </rPh>
    <rPh sb="32" eb="33">
      <t>ジ</t>
    </rPh>
    <rPh sb="33" eb="35">
      <t>セイビ</t>
    </rPh>
    <rPh sb="35" eb="37">
      <t>ケイカク</t>
    </rPh>
    <rPh sb="37" eb="39">
      <t>キカン</t>
    </rPh>
    <rPh sb="40" eb="42">
      <t>サナカ</t>
    </rPh>
    <rPh sb="66" eb="67">
      <t>シタ</t>
    </rPh>
    <rPh sb="75" eb="78">
      <t>シュウエキテキ</t>
    </rPh>
    <rPh sb="78" eb="80">
      <t>シュウシ</t>
    </rPh>
    <rPh sb="80" eb="82">
      <t>ヒリツ</t>
    </rPh>
    <rPh sb="83" eb="85">
      <t>キギョウ</t>
    </rPh>
    <rPh sb="85" eb="86">
      <t>サイ</t>
    </rPh>
    <rPh sb="86" eb="88">
      <t>ザンダカ</t>
    </rPh>
    <rPh sb="88" eb="89">
      <t>タイ</t>
    </rPh>
    <rPh sb="89" eb="92">
      <t>ジギョウヒ</t>
    </rPh>
    <rPh sb="92" eb="94">
      <t>キボ</t>
    </rPh>
    <rPh sb="94" eb="96">
      <t>ヒリツ</t>
    </rPh>
    <rPh sb="97" eb="99">
      <t>スウチ</t>
    </rPh>
    <rPh sb="100" eb="102">
      <t>ルイジ</t>
    </rPh>
    <rPh sb="102" eb="104">
      <t>ダンタイ</t>
    </rPh>
    <rPh sb="104" eb="106">
      <t>ヘイキン</t>
    </rPh>
    <rPh sb="107" eb="109">
      <t>ウワマワ</t>
    </rPh>
    <rPh sb="127" eb="128">
      <t>キン</t>
    </rPh>
    <rPh sb="133" eb="135">
      <t>ケッカ</t>
    </rPh>
    <rPh sb="141" eb="143">
      <t>レイワ</t>
    </rPh>
    <phoneticPr fontId="4"/>
  </si>
  <si>
    <t>①収益的収支比率
　営業外収益である一般会計からの繰入金について、平成29年度からの収益的収支に係る配分の見直しにより、繰入増としたことから、ほぼ100％となっている。
④企業債残高対事業規模比率
　平成29年度から企業債残高のうち一般会計が負担すべき額の算定方法を見直したことより、繰入増としたことから数値が大幅に改善している。
⑤経費回収率
　平成30年度は、継続的な整備により使用料収入は伸びたものの維持管理費の伸び率が上回ったため、僅かながら数値が下がっている。
⑥汚水処理原価
　経費回収率と同様の理由で維持管理費が嵩んでいるため、僅かながら原価が上昇している。
⑦施設利用率
　下水道への接続人口の増加に伴い処理水量が増加しているため、利用率は上昇している。
⑧水洗化率
　徐々にではあるが下水道への接続人口の増加に伴い水洗化率は上昇しているが、高齢化の影響等もあり類似団体平均を下回っている。</t>
    <rPh sb="37" eb="39">
      <t>ネンド</t>
    </rPh>
    <rPh sb="101" eb="103">
      <t>ヘイセイ</t>
    </rPh>
    <rPh sb="105" eb="107">
      <t>ネンド</t>
    </rPh>
    <rPh sb="299" eb="302">
      <t>ゲスイドウ</t>
    </rPh>
    <rPh sb="328" eb="331">
      <t>リヨウリツ</t>
    </rPh>
    <rPh sb="332" eb="334">
      <t>ジョウショウ</t>
    </rPh>
    <rPh sb="348" eb="350">
      <t>ジョジョ</t>
    </rPh>
    <rPh sb="356" eb="359">
      <t>ゲスイドウ</t>
    </rPh>
    <rPh sb="361" eb="363">
      <t>セツゾク</t>
    </rPh>
    <rPh sb="363" eb="365">
      <t>ジンコウ</t>
    </rPh>
    <rPh sb="366" eb="368">
      <t>ゾウカ</t>
    </rPh>
    <rPh sb="369" eb="370">
      <t>トモナ</t>
    </rPh>
    <rPh sb="371" eb="374">
      <t>スイセンカ</t>
    </rPh>
    <rPh sb="374" eb="375">
      <t>リツ</t>
    </rPh>
    <rPh sb="376" eb="378">
      <t>ジョウショウ</t>
    </rPh>
    <rPh sb="384" eb="387">
      <t>コウレイカ</t>
    </rPh>
    <rPh sb="388" eb="390">
      <t>エイキョウ</t>
    </rPh>
    <rPh sb="390" eb="391">
      <t>トウ</t>
    </rPh>
    <rPh sb="394" eb="396">
      <t>ルイジ</t>
    </rPh>
    <rPh sb="396" eb="398">
      <t>ダンタイ</t>
    </rPh>
    <rPh sb="398" eb="400">
      <t>ヘイキン</t>
    </rPh>
    <rPh sb="401" eb="403">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</si>
</sst>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C9-4FC3-806C-C90731CEC0B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0.2</c:v>
                </c:pt>
                <c:pt idx="2">
                  <c:v>0.19</c:v>
                </c:pt>
                <c:pt idx="3">
                  <c:v>7.0000000000000007E-2</c:v>
                </c:pt>
                <c:pt idx="4">
                  <c:v>0.56999999999999995</c:v>
                </c:pt>
              </c:numCache>
            </c:numRef>
          </c:val>
          <c:smooth val="0"/>
          <c:extLst>
            <c:ext xmlns:c16="http://schemas.microsoft.com/office/drawing/2014/chart" uri="{C3380CC4-5D6E-409C-BE32-E72D297353CC}">
              <c16:uniqueId val="{00000001-A7C9-4FC3-806C-C90731CEC0B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19.440000000000001</c:v>
                </c:pt>
                <c:pt idx="1">
                  <c:v>19.440000000000001</c:v>
                </c:pt>
                <c:pt idx="2">
                  <c:v>24.84</c:v>
                </c:pt>
                <c:pt idx="3">
                  <c:v>27.77</c:v>
                </c:pt>
                <c:pt idx="4">
                  <c:v>31.21</c:v>
                </c:pt>
              </c:numCache>
            </c:numRef>
          </c:val>
          <c:extLst>
            <c:ext xmlns:c16="http://schemas.microsoft.com/office/drawing/2014/chart" uri="{C3380CC4-5D6E-409C-BE32-E72D297353CC}">
              <c16:uniqueId val="{00000000-C57F-49BA-8DF3-7DC1AA54B60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39.869999999999997</c:v>
                </c:pt>
                <c:pt idx="2">
                  <c:v>41.28</c:v>
                </c:pt>
                <c:pt idx="3">
                  <c:v>41.45</c:v>
                </c:pt>
                <c:pt idx="4">
                  <c:v>36.97</c:v>
                </c:pt>
              </c:numCache>
            </c:numRef>
          </c:val>
          <c:smooth val="0"/>
          <c:extLst>
            <c:ext xmlns:c16="http://schemas.microsoft.com/office/drawing/2014/chart" uri="{C3380CC4-5D6E-409C-BE32-E72D297353CC}">
              <c16:uniqueId val="{00000001-C57F-49BA-8DF3-7DC1AA54B60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46.22</c:v>
                </c:pt>
                <c:pt idx="1">
                  <c:v>47.18</c:v>
                </c:pt>
                <c:pt idx="2">
                  <c:v>50.2</c:v>
                </c:pt>
                <c:pt idx="3">
                  <c:v>53.14</c:v>
                </c:pt>
                <c:pt idx="4">
                  <c:v>54.91</c:v>
                </c:pt>
              </c:numCache>
            </c:numRef>
          </c:val>
          <c:extLst>
            <c:ext xmlns:c16="http://schemas.microsoft.com/office/drawing/2014/chart" uri="{C3380CC4-5D6E-409C-BE32-E72D297353CC}">
              <c16:uniqueId val="{00000000-03F6-4839-ABB1-E3E258B8A94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61.37</c:v>
                </c:pt>
                <c:pt idx="2">
                  <c:v>61.3</c:v>
                </c:pt>
                <c:pt idx="3">
                  <c:v>64.510000000000005</c:v>
                </c:pt>
                <c:pt idx="4">
                  <c:v>67.12</c:v>
                </c:pt>
              </c:numCache>
            </c:numRef>
          </c:val>
          <c:smooth val="0"/>
          <c:extLst>
            <c:ext xmlns:c16="http://schemas.microsoft.com/office/drawing/2014/chart" uri="{C3380CC4-5D6E-409C-BE32-E72D297353CC}">
              <c16:uniqueId val="{00000001-03F6-4839-ABB1-E3E258B8A94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74.7</c:v>
                </c:pt>
                <c:pt idx="1">
                  <c:v>74.28</c:v>
                </c:pt>
                <c:pt idx="2">
                  <c:v>72.86</c:v>
                </c:pt>
                <c:pt idx="3">
                  <c:v>99.95</c:v>
                </c:pt>
                <c:pt idx="4">
                  <c:v>100.17</c:v>
                </c:pt>
              </c:numCache>
            </c:numRef>
          </c:val>
          <c:extLst>
            <c:ext xmlns:c16="http://schemas.microsoft.com/office/drawing/2014/chart" uri="{C3380CC4-5D6E-409C-BE32-E72D297353CC}">
              <c16:uniqueId val="{00000000-442C-4803-973C-F8F51F4128D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2C-4803-973C-F8F51F4128D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51-4216-B5D0-7488500FF4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51-4216-B5D0-7488500FF4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EF-45AB-8A74-D303DDC2F9A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EF-45AB-8A74-D303DDC2F9A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9E-45C8-9A4A-76DF2C33B35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9E-45C8-9A4A-76DF2C33B35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7B-48D6-A660-11DABB0F818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7B-48D6-A660-11DABB0F818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4135.8100000000004</c:v>
                </c:pt>
                <c:pt idx="1">
                  <c:v>3500.84</c:v>
                </c:pt>
                <c:pt idx="2">
                  <c:v>3260.76</c:v>
                </c:pt>
                <c:pt idx="3">
                  <c:v>24.36</c:v>
                </c:pt>
                <c:pt idx="4">
                  <c:v>33.14</c:v>
                </c:pt>
              </c:numCache>
            </c:numRef>
          </c:val>
          <c:extLst>
            <c:ext xmlns:c16="http://schemas.microsoft.com/office/drawing/2014/chart" uri="{C3380CC4-5D6E-409C-BE32-E72D297353CC}">
              <c16:uniqueId val="{00000000-9CCA-4959-BBC8-461249FC22C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1824.34</c:v>
                </c:pt>
                <c:pt idx="2">
                  <c:v>1604.64</c:v>
                </c:pt>
                <c:pt idx="3">
                  <c:v>1217.7</c:v>
                </c:pt>
                <c:pt idx="4">
                  <c:v>1689.65</c:v>
                </c:pt>
              </c:numCache>
            </c:numRef>
          </c:val>
          <c:smooth val="0"/>
          <c:extLst>
            <c:ext xmlns:c16="http://schemas.microsoft.com/office/drawing/2014/chart" uri="{C3380CC4-5D6E-409C-BE32-E72D297353CC}">
              <c16:uniqueId val="{00000001-9CCA-4959-BBC8-461249FC22C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22.32</c:v>
                </c:pt>
                <c:pt idx="1">
                  <c:v>26.46</c:v>
                </c:pt>
                <c:pt idx="2">
                  <c:v>27.59</c:v>
                </c:pt>
                <c:pt idx="3">
                  <c:v>75.61</c:v>
                </c:pt>
                <c:pt idx="4">
                  <c:v>65.69</c:v>
                </c:pt>
              </c:numCache>
            </c:numRef>
          </c:val>
          <c:extLst>
            <c:ext xmlns:c16="http://schemas.microsoft.com/office/drawing/2014/chart" uri="{C3380CC4-5D6E-409C-BE32-E72D297353CC}">
              <c16:uniqueId val="{00000000-133C-49B3-855F-3908E9A021B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54.16</c:v>
                </c:pt>
                <c:pt idx="2">
                  <c:v>60.01</c:v>
                </c:pt>
                <c:pt idx="3">
                  <c:v>66.680000000000007</c:v>
                </c:pt>
                <c:pt idx="4">
                  <c:v>58.12</c:v>
                </c:pt>
              </c:numCache>
            </c:numRef>
          </c:val>
          <c:smooth val="0"/>
          <c:extLst>
            <c:ext xmlns:c16="http://schemas.microsoft.com/office/drawing/2014/chart" uri="{C3380CC4-5D6E-409C-BE32-E72D297353CC}">
              <c16:uniqueId val="{00000001-133C-49B3-855F-3908E9A021B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892.84</c:v>
                </c:pt>
                <c:pt idx="1">
                  <c:v>794.05</c:v>
                </c:pt>
                <c:pt idx="2">
                  <c:v>701.93</c:v>
                </c:pt>
                <c:pt idx="3">
                  <c:v>253.87</c:v>
                </c:pt>
                <c:pt idx="4">
                  <c:v>292.83</c:v>
                </c:pt>
              </c:numCache>
            </c:numRef>
          </c:val>
          <c:extLst>
            <c:ext xmlns:c16="http://schemas.microsoft.com/office/drawing/2014/chart" uri="{C3380CC4-5D6E-409C-BE32-E72D297353CC}">
              <c16:uniqueId val="{00000000-C24E-40BB-B459-4176A515856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307.56</c:v>
                </c:pt>
                <c:pt idx="2">
                  <c:v>277.67</c:v>
                </c:pt>
                <c:pt idx="3">
                  <c:v>260.11</c:v>
                </c:pt>
                <c:pt idx="4">
                  <c:v>304.98</c:v>
                </c:pt>
              </c:numCache>
            </c:numRef>
          </c:val>
          <c:smooth val="0"/>
          <c:extLst>
            <c:ext xmlns:c16="http://schemas.microsoft.com/office/drawing/2014/chart" uri="{C3380CC4-5D6E-409C-BE32-E72D297353CC}">
              <c16:uniqueId val="{00000001-C24E-40BB-B459-4176A515856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U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大田市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Cd3</v>
      </c>
      <c r="X8" s="49"/>
      <c r="Y8" s="49"/>
      <c r="Z8" s="49"/>
      <c r="AA8" s="49"/>
      <c r="AB8" s="49"/>
      <c r="AC8" s="49"/>
      <c r="AD8" s="50" t="str">
        <f>データ!$M$6</f>
        <v>非設置</v>
      </c>
      <c r="AE8" s="50"/>
      <c r="AF8" s="50"/>
      <c r="AG8" s="50"/>
      <c r="AH8" s="50"/>
      <c r="AI8" s="50"/>
      <c r="AJ8" s="50"/>
      <c r="AK8" s="3"/>
      <c r="AL8" s="51">
        <f>データ!S6</f>
        <v>34914</v>
      </c>
      <c r="AM8" s="51"/>
      <c r="AN8" s="51"/>
      <c r="AO8" s="51"/>
      <c r="AP8" s="51"/>
      <c r="AQ8" s="51"/>
      <c r="AR8" s="51"/>
      <c r="AS8" s="51"/>
      <c r="AT8" s="46">
        <f>データ!T6</f>
        <v>435.71</v>
      </c>
      <c r="AU8" s="46"/>
      <c r="AV8" s="46"/>
      <c r="AW8" s="46"/>
      <c r="AX8" s="46"/>
      <c r="AY8" s="46"/>
      <c r="AZ8" s="46"/>
      <c r="BA8" s="46"/>
      <c r="BB8" s="46">
        <f>データ!U6</f>
        <v>80.13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14.15</v>
      </c>
      <c r="Q10" s="46"/>
      <c r="R10" s="46"/>
      <c r="S10" s="46"/>
      <c r="T10" s="46"/>
      <c r="U10" s="46"/>
      <c r="V10" s="46"/>
      <c r="W10" s="46">
        <f>データ!Q6</f>
        <v>94.45</v>
      </c>
      <c r="X10" s="46"/>
      <c r="Y10" s="46"/>
      <c r="Z10" s="46"/>
      <c r="AA10" s="46"/>
      <c r="AB10" s="46"/>
      <c r="AC10" s="46"/>
      <c r="AD10" s="51">
        <f>データ!R6</f>
        <v>3240</v>
      </c>
      <c r="AE10" s="51"/>
      <c r="AF10" s="51"/>
      <c r="AG10" s="51"/>
      <c r="AH10" s="51"/>
      <c r="AI10" s="51"/>
      <c r="AJ10" s="51"/>
      <c r="AK10" s="2"/>
      <c r="AL10" s="51">
        <f>データ!V6</f>
        <v>4910</v>
      </c>
      <c r="AM10" s="51"/>
      <c r="AN10" s="51"/>
      <c r="AO10" s="51"/>
      <c r="AP10" s="51"/>
      <c r="AQ10" s="51"/>
      <c r="AR10" s="51"/>
      <c r="AS10" s="51"/>
      <c r="AT10" s="46">
        <f>データ!W6</f>
        <v>2.04</v>
      </c>
      <c r="AU10" s="46"/>
      <c r="AV10" s="46"/>
      <c r="AW10" s="46"/>
      <c r="AX10" s="46"/>
      <c r="AY10" s="46"/>
      <c r="AZ10" s="46"/>
      <c r="BA10" s="46"/>
      <c r="BB10" s="46">
        <f>データ!X6</f>
        <v>2406.86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113</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111</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112</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AuXZETI2bXVYpMOjNnafWphM4+gstLoukb8wRiH9DgK3gS+eK3RtFm0RIDFE5/ytC7ApzgTNHMAjZmZhGItAiQ==" saltValue="T87HZpTGuYlxambZNf+T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322059</v>
      </c>
      <c r="D6" s="33">
        <f t="shared" si="3"/>
        <v>47</v>
      </c>
      <c r="E6" s="33">
        <f t="shared" si="3"/>
        <v>17</v>
      </c>
      <c r="F6" s="33">
        <f t="shared" si="3"/>
        <v>1</v>
      </c>
      <c r="G6" s="33">
        <f t="shared" si="3"/>
        <v>0</v>
      </c>
      <c r="H6" s="33" t="str">
        <f t="shared" si="3"/>
        <v>島根県　大田市</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14.15</v>
      </c>
      <c r="Q6" s="34">
        <f t="shared" si="3"/>
        <v>94.45</v>
      </c>
      <c r="R6" s="34">
        <f t="shared" si="3"/>
        <v>3240</v>
      </c>
      <c r="S6" s="34">
        <f t="shared" si="3"/>
        <v>34914</v>
      </c>
      <c r="T6" s="34">
        <f t="shared" si="3"/>
        <v>435.71</v>
      </c>
      <c r="U6" s="34">
        <f t="shared" si="3"/>
        <v>80.13</v>
      </c>
      <c r="V6" s="34">
        <f t="shared" si="3"/>
        <v>4910</v>
      </c>
      <c r="W6" s="34">
        <f t="shared" si="3"/>
        <v>2.04</v>
      </c>
      <c r="X6" s="34">
        <f t="shared" si="3"/>
        <v>2406.86</v>
      </c>
      <c r="Y6" s="35">
        <f>IF(Y7="",NA(),Y7)</f>
        <v>74.7</v>
      </c>
      <c r="Z6" s="35">
        <f t="shared" ref="Z6:AH6" si="4">IF(Z7="",NA(),Z7)</f>
        <v>74.28</v>
      </c>
      <c r="AA6" s="35">
        <f t="shared" si="4"/>
        <v>72.86</v>
      </c>
      <c r="AB6" s="35">
        <f t="shared" si="4"/>
        <v>99.95</v>
      </c>
      <c r="AC6" s="35">
        <f t="shared" si="4"/>
        <v>100.17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4135.8100000000004</v>
      </c>
      <c r="BG6" s="35">
        <f t="shared" ref="BG6:BO6" si="7">IF(BG7="",NA(),BG7)</f>
        <v>3500.84</v>
      </c>
      <c r="BH6" s="35">
        <f t="shared" si="7"/>
        <v>3260.76</v>
      </c>
      <c r="BI6" s="35">
        <f t="shared" si="7"/>
        <v>24.36</v>
      </c>
      <c r="BJ6" s="35">
        <f t="shared" si="7"/>
        <v>33.14</v>
      </c>
      <c r="BK6" s="35">
        <f t="shared" si="7"/>
        <v>1315.67</v>
      </c>
      <c r="BL6" s="35">
        <f t="shared" si="7"/>
        <v>1824.34</v>
      </c>
      <c r="BM6" s="35">
        <f t="shared" si="7"/>
        <v>1604.64</v>
      </c>
      <c r="BN6" s="35">
        <f t="shared" si="7"/>
        <v>1217.7</v>
      </c>
      <c r="BO6" s="35">
        <f t="shared" si="7"/>
        <v>1689.65</v>
      </c>
      <c r="BP6" s="34" t="str">
        <f>IF(BP7="","",IF(BP7="-","【-】","【"&amp;SUBSTITUTE(TEXT(BP7,"#,##0.00"),"-","△")&amp;"】"))</f>
        <v>【682.78】</v>
      </c>
      <c r="BQ6" s="35">
        <f>IF(BQ7="",NA(),BQ7)</f>
        <v>22.32</v>
      </c>
      <c r="BR6" s="35">
        <f t="shared" ref="BR6:BZ6" si="8">IF(BR7="",NA(),BR7)</f>
        <v>26.46</v>
      </c>
      <c r="BS6" s="35">
        <f t="shared" si="8"/>
        <v>27.59</v>
      </c>
      <c r="BT6" s="35">
        <f t="shared" si="8"/>
        <v>75.61</v>
      </c>
      <c r="BU6" s="35">
        <f t="shared" si="8"/>
        <v>65.69</v>
      </c>
      <c r="BV6" s="35">
        <f t="shared" si="8"/>
        <v>60.78</v>
      </c>
      <c r="BW6" s="35">
        <f t="shared" si="8"/>
        <v>54.16</v>
      </c>
      <c r="BX6" s="35">
        <f t="shared" si="8"/>
        <v>60.01</v>
      </c>
      <c r="BY6" s="35">
        <f t="shared" si="8"/>
        <v>66.680000000000007</v>
      </c>
      <c r="BZ6" s="35">
        <f t="shared" si="8"/>
        <v>58.12</v>
      </c>
      <c r="CA6" s="34" t="str">
        <f>IF(CA7="","",IF(CA7="-","【-】","【"&amp;SUBSTITUTE(TEXT(CA7,"#,##0.00"),"-","△")&amp;"】"))</f>
        <v>【100.91】</v>
      </c>
      <c r="CB6" s="35">
        <f>IF(CB7="",NA(),CB7)</f>
        <v>892.84</v>
      </c>
      <c r="CC6" s="35">
        <f t="shared" ref="CC6:CK6" si="9">IF(CC7="",NA(),CC7)</f>
        <v>794.05</v>
      </c>
      <c r="CD6" s="35">
        <f t="shared" si="9"/>
        <v>701.93</v>
      </c>
      <c r="CE6" s="35">
        <f t="shared" si="9"/>
        <v>253.87</v>
      </c>
      <c r="CF6" s="35">
        <f t="shared" si="9"/>
        <v>292.83</v>
      </c>
      <c r="CG6" s="35">
        <f t="shared" si="9"/>
        <v>276.26</v>
      </c>
      <c r="CH6" s="35">
        <f t="shared" si="9"/>
        <v>307.56</v>
      </c>
      <c r="CI6" s="35">
        <f t="shared" si="9"/>
        <v>277.67</v>
      </c>
      <c r="CJ6" s="35">
        <f t="shared" si="9"/>
        <v>260.11</v>
      </c>
      <c r="CK6" s="35">
        <f t="shared" si="9"/>
        <v>304.98</v>
      </c>
      <c r="CL6" s="34" t="str">
        <f>IF(CL7="","",IF(CL7="-","【-】","【"&amp;SUBSTITUTE(TEXT(CL7,"#,##0.00"),"-","△")&amp;"】"))</f>
        <v>【136.86】</v>
      </c>
      <c r="CM6" s="35">
        <f>IF(CM7="",NA(),CM7)</f>
        <v>19.440000000000001</v>
      </c>
      <c r="CN6" s="35">
        <f t="shared" ref="CN6:CV6" si="10">IF(CN7="",NA(),CN7)</f>
        <v>19.440000000000001</v>
      </c>
      <c r="CO6" s="35">
        <f t="shared" si="10"/>
        <v>24.84</v>
      </c>
      <c r="CP6" s="35">
        <f t="shared" si="10"/>
        <v>27.77</v>
      </c>
      <c r="CQ6" s="35">
        <f t="shared" si="10"/>
        <v>31.21</v>
      </c>
      <c r="CR6" s="35">
        <f t="shared" si="10"/>
        <v>41.63</v>
      </c>
      <c r="CS6" s="35">
        <f t="shared" si="10"/>
        <v>39.869999999999997</v>
      </c>
      <c r="CT6" s="35">
        <f t="shared" si="10"/>
        <v>41.28</v>
      </c>
      <c r="CU6" s="35">
        <f t="shared" si="10"/>
        <v>41.45</v>
      </c>
      <c r="CV6" s="35">
        <f t="shared" si="10"/>
        <v>36.97</v>
      </c>
      <c r="CW6" s="34" t="str">
        <f>IF(CW7="","",IF(CW7="-","【-】","【"&amp;SUBSTITUTE(TEXT(CW7,"#,##0.00"),"-","△")&amp;"】"))</f>
        <v>【58.98】</v>
      </c>
      <c r="CX6" s="35">
        <f>IF(CX7="",NA(),CX7)</f>
        <v>46.22</v>
      </c>
      <c r="CY6" s="35">
        <f t="shared" ref="CY6:DG6" si="11">IF(CY7="",NA(),CY7)</f>
        <v>47.18</v>
      </c>
      <c r="CZ6" s="35">
        <f t="shared" si="11"/>
        <v>50.2</v>
      </c>
      <c r="DA6" s="35">
        <f t="shared" si="11"/>
        <v>53.14</v>
      </c>
      <c r="DB6" s="35">
        <f t="shared" si="11"/>
        <v>54.91</v>
      </c>
      <c r="DC6" s="35">
        <f t="shared" si="11"/>
        <v>66.33</v>
      </c>
      <c r="DD6" s="35">
        <f t="shared" si="11"/>
        <v>61.37</v>
      </c>
      <c r="DE6" s="35">
        <f t="shared" si="11"/>
        <v>61.3</v>
      </c>
      <c r="DF6" s="35">
        <f t="shared" si="11"/>
        <v>64.510000000000005</v>
      </c>
      <c r="DG6" s="35">
        <f t="shared" si="11"/>
        <v>67.12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0.2</v>
      </c>
      <c r="EL6" s="35">
        <f t="shared" si="14"/>
        <v>0.19</v>
      </c>
      <c r="EM6" s="35">
        <f t="shared" si="14"/>
        <v>7.0000000000000007E-2</v>
      </c>
      <c r="EN6" s="35">
        <f t="shared" si="14"/>
        <v>0.56999999999999995</v>
      </c>
      <c r="EO6" s="34" t="str">
        <f>IF(EO7="","",IF(EO7="-","【-】","【"&amp;SUBSTITUTE(TEXT(EO7,"#,##0.00"),"-","△")&amp;"】"))</f>
        <v>【0.23】</v>
      </c>
    </row>
    <row r="7" spans="1:145" s="36" customFormat="1" x14ac:dyDescent="0.15">
      <c r="A7" s="28"/>
      <c r="B7" s="37">
        <v>2018</v>
      </c>
      <c r="C7" s="37">
        <v>322059</v>
      </c>
      <c r="D7" s="37">
        <v>47</v>
      </c>
      <c r="E7" s="37">
        <v>17</v>
      </c>
      <c r="F7" s="37">
        <v>1</v>
      </c>
      <c r="G7" s="37">
        <v>0</v>
      </c>
      <c r="H7" s="37" t="s">
        <v>98</v>
      </c>
      <c r="I7" s="37" t="s">
        <v>99</v>
      </c>
      <c r="J7" s="37" t="s">
        <v>100</v>
      </c>
      <c r="K7" s="37" t="s">
        <v>101</v>
      </c>
      <c r="L7" s="37" t="s">
        <v>102</v>
      </c>
      <c r="M7" s="37" t="s">
        <v>103</v>
      </c>
      <c r="N7" s="38" t="s">
        <v>104</v>
      </c>
      <c r="O7" s="38" t="s">
        <v>105</v>
      </c>
      <c r="P7" s="38">
        <v>14.15</v>
      </c>
      <c r="Q7" s="38">
        <v>94.45</v>
      </c>
      <c r="R7" s="38">
        <v>3240</v>
      </c>
      <c r="S7" s="38">
        <v>34914</v>
      </c>
      <c r="T7" s="38">
        <v>435.71</v>
      </c>
      <c r="U7" s="38">
        <v>80.13</v>
      </c>
      <c r="V7" s="38">
        <v>4910</v>
      </c>
      <c r="W7" s="38">
        <v>2.04</v>
      </c>
      <c r="X7" s="38">
        <v>2406.86</v>
      </c>
      <c r="Y7" s="38">
        <v>74.7</v>
      </c>
      <c r="Z7" s="38">
        <v>74.28</v>
      </c>
      <c r="AA7" s="38">
        <v>72.86</v>
      </c>
      <c r="AB7" s="38">
        <v>99.95</v>
      </c>
      <c r="AC7" s="38">
        <v>100.17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4135.8100000000004</v>
      </c>
      <c r="BG7" s="38">
        <v>3500.84</v>
      </c>
      <c r="BH7" s="42">
        <v>3260.76</v>
      </c>
      <c r="BI7" s="38">
        <v>24.36</v>
      </c>
      <c r="BJ7" s="38">
        <v>33.14</v>
      </c>
      <c r="BK7" s="38">
        <v>1315.67</v>
      </c>
      <c r="BL7" s="38">
        <v>1824.34</v>
      </c>
      <c r="BM7" s="38">
        <v>1604.64</v>
      </c>
      <c r="BN7" s="38">
        <v>1217.7</v>
      </c>
      <c r="BO7" s="38">
        <v>1689.65</v>
      </c>
      <c r="BP7" s="38">
        <v>682.78</v>
      </c>
      <c r="BQ7" s="38">
        <v>22.32</v>
      </c>
      <c r="BR7" s="38">
        <v>26.46</v>
      </c>
      <c r="BS7" s="38">
        <v>27.59</v>
      </c>
      <c r="BT7" s="38">
        <v>75.61</v>
      </c>
      <c r="BU7" s="38">
        <v>65.69</v>
      </c>
      <c r="BV7" s="38">
        <v>60.78</v>
      </c>
      <c r="BW7" s="38">
        <v>54.16</v>
      </c>
      <c r="BX7" s="38">
        <v>60.01</v>
      </c>
      <c r="BY7" s="38">
        <v>66.680000000000007</v>
      </c>
      <c r="BZ7" s="38">
        <v>58.12</v>
      </c>
      <c r="CA7" s="38">
        <v>100.91</v>
      </c>
      <c r="CB7" s="38">
        <v>892.84</v>
      </c>
      <c r="CC7" s="38">
        <v>794.05</v>
      </c>
      <c r="CD7" s="38">
        <v>701.93</v>
      </c>
      <c r="CE7" s="38">
        <v>253.87</v>
      </c>
      <c r="CF7" s="38">
        <v>292.83</v>
      </c>
      <c r="CG7" s="38">
        <v>276.26</v>
      </c>
      <c r="CH7" s="38">
        <v>307.56</v>
      </c>
      <c r="CI7" s="38">
        <v>277.67</v>
      </c>
      <c r="CJ7" s="38">
        <v>260.11</v>
      </c>
      <c r="CK7" s="38">
        <v>304.98</v>
      </c>
      <c r="CL7" s="38">
        <v>136.86000000000001</v>
      </c>
      <c r="CM7" s="38">
        <v>19.440000000000001</v>
      </c>
      <c r="CN7" s="38">
        <v>19.440000000000001</v>
      </c>
      <c r="CO7" s="38">
        <v>24.84</v>
      </c>
      <c r="CP7" s="38">
        <v>27.77</v>
      </c>
      <c r="CQ7" s="38">
        <v>31.21</v>
      </c>
      <c r="CR7" s="38">
        <v>41.63</v>
      </c>
      <c r="CS7" s="38">
        <v>39.869999999999997</v>
      </c>
      <c r="CT7" s="38">
        <v>41.28</v>
      </c>
      <c r="CU7" s="38">
        <v>41.45</v>
      </c>
      <c r="CV7" s="38">
        <v>36.97</v>
      </c>
      <c r="CW7" s="38">
        <v>58.98</v>
      </c>
      <c r="CX7" s="38">
        <v>46.22</v>
      </c>
      <c r="CY7" s="38">
        <v>47.18</v>
      </c>
      <c r="CZ7" s="38">
        <v>50.2</v>
      </c>
      <c r="DA7" s="38">
        <v>53.14</v>
      </c>
      <c r="DB7" s="38">
        <v>54.91</v>
      </c>
      <c r="DC7" s="38">
        <v>66.33</v>
      </c>
      <c r="DD7" s="38">
        <v>61.37</v>
      </c>
      <c r="DE7" s="38">
        <v>61.3</v>
      </c>
      <c r="DF7" s="38">
        <v>64.510000000000005</v>
      </c>
      <c r="DG7" s="38">
        <v>67.12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0.2</v>
      </c>
      <c r="EL7" s="38">
        <v>0.19</v>
      </c>
      <c r="EM7" s="38">
        <v>7.0000000000000007E-2</v>
      </c>
      <c r="EN7" s="38">
        <v>0.56999999999999995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上下水道部管理課（o-suikanri06）</cp:lastModifiedBy>
  <cp:lastPrinted>2020-02-05T04:08:28Z</cp:lastPrinted>
  <dcterms:created xsi:type="dcterms:W3CDTF">2019-12-05T05:06:32Z</dcterms:created>
  <dcterms:modified xsi:type="dcterms:W3CDTF">2020-02-19T02:00:41Z</dcterms:modified>
  <cp:category/>
</cp:coreProperties>
</file>