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10建設部\下水道課\管理普及係\総　調査関係\H31\2.5〆　下水道事業（法非適）に係る「経営比較分析表」\"/>
    </mc:Choice>
  </mc:AlternateContent>
  <workbookProtection workbookAlgorithmName="SHA-512" workbookHashValue="GZm9J1IjSFu2ZuIhc/E2wA2nntA0N4D79OChOdXvsZux95HjZ/TqwhcFYpR8BSoAMHPvA5aqsJkHMhyjYwKsaQ==" workbookSaltValue="jK5aj2bitOEaZaVJMrp/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<sst xmlns="http://schemas.openxmlformats.org/spreadsheetml/2006/main" count="228" uniqueCount="114">
  <si>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</si>
  <si>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</si>
  <si>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</si>
  <si>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</si>
  <si>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</si>
  <si>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</si>
  <si>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</si>
  <si>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</si>
  <si>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</si>
  <si>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</si>
  <si>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</si>
  <si>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</si>
  <si>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</si>
  <si>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</si>
  <si>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</si>
  <si>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</si>
  <si>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</si>
  <si>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</si>
  <si>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</si>
  <si>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</si>
  <si>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</si>
  <si>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</si>
  <si>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</si>
  <si>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</si>
  <si>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</si>
  <si>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</si>
  <si>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</si>
  <si>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</si>
  <si>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</si>
  <si>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</si>
  <si>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</si>
  <si>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</si>
  <si>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</si>
  <si>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</si>
  <si>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</si>
  <si>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</si>
  <si>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</si>
  <si>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</si>
  <si>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</si>
  <si>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</si>
  <si>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</si>
  <si>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</si>
  <si>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</si>
  <si>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</si>
  <si>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</si>
  <si>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</si>
  <si>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</si>
  <si>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</si>
  <si>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</si>
  <si>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</si>
  <si>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</si>
  <si>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</si>
  <si>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</si>
  <si>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</si>
  <si>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</si>
  <si>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</si>
  <si>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</si>
  <si>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</si>
  <si>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</si>
  <si>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</si>
  <si>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</si>
  <si>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</si>
  <si>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</si>
  <si>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</si>
  <si>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</si>
  <si>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</si>
  <si>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</si>
  <si>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</si>
  <si>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</si>
  <si>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</si>
  <si>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</si>
  <si>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</si>
  <si>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</si>
  <si>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</si>
  <si>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</si>
  <si>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</si>
  <si>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</si>
  <si>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</si>
  <si>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</si>
  <si>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</si>
  <si>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</si>
  <si>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</si>
  <si>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</si>
  <si>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</si>
  <si>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</si>
  <si>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</si>
  <si>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</si>
  <si>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</si>
  <si>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</si>
  <si>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</si>
  <si>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</si>
  <si>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</si>
  <si>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</si>
  <si>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</si>
  <si>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</si>
  <si>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</si>
  <si>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</si>
  <si>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</si>
  <si>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</si>
  <si>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</si>
  <si>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</si>
  <si>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</si>
  <si>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</si>
  <si>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</si>
  <si>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</si>
  <si>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</si>
  <si>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</si>
  <si>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</si>
  <si>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</si>
  <si>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</si>
  <si>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</si>
  <si>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</si>
  <si>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当市における農業集落排水事業は平成13年8月から供用を開始し、整備事業は既に終了している。
①収益的収支比率が平成29年度から悪化している要因は、令和2年4月からの企業会計移行に取り組んでおり、それに関する経費が発生しているためである。
④企業債残高対事業規模比率は債務残高のピークは既に過ぎており、財源は全額一般会計繰入金で賄っている。
⑤経費回収率については、ここ数年改善されていたが、維持管理費の増加により、低くなっている。
⑥汚水処理原価については、維持管理費の増加により、高くなっている。
⑦施設利用率は同程度で推移しており、類似団体と比較して若干下回っている。
⑧水洗化率については、整備事業は既に完了しており、類似団体と同様の数値となっているが、今後も未接続家屋等に向けた取組が必要である。</t>
    <rPh sb="75" eb="76">
      <t>レイ</t>
    </rPh>
    <rPh sb="76" eb="77">
      <t>ワ</t>
    </rPh>
    <rPh sb="123" eb="125">
      <t>キギョウ</t>
    </rPh>
    <rPh sb="199" eb="201">
      <t>イジ</t>
    </rPh>
    <rPh sb="201" eb="204">
      <t>カンリヒ</t>
    </rPh>
    <rPh sb="205" eb="207">
      <t>ゾウカ</t>
    </rPh>
    <rPh sb="211" eb="212">
      <t>ヒク</t>
    </rPh>
    <rPh sb="234" eb="236">
      <t>イジ</t>
    </rPh>
    <rPh sb="236" eb="239">
      <t>カンリヒ</t>
    </rPh>
    <rPh sb="240" eb="242">
      <t>ゾウカ</t>
    </rPh>
    <rPh sb="246" eb="247">
      <t>タカ</t>
    </rPh>
    <phoneticPr fontId="4"/>
  </si>
  <si>
    <t xml:space="preserve">　益田市の農業集落排水事業は、有収水量は横ばい状態であり、処理区域内の人口も減少している。料金収入を増加するためには、接続率の向上に向けた取組が必要であり、汚水処理費の削減など、経営の健全化に努めたい。今後の施設更新や長寿命化事業による下水道事業の持続を行っていくため、令和2年度予算・決算から企業会計へ移行する。
</t>
    <rPh sb="135" eb="136">
      <t>レイ</t>
    </rPh>
    <rPh sb="136" eb="137">
      <t>ワ</t>
    </rPh>
    <rPh sb="139" eb="140">
      <t>ド</t>
    </rPh>
    <rPh sb="152" eb="15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</si>
</sst>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F5-4B97-A896-0F97A17279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ACF5-4B97-A896-0F97A17279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45.65</c:v>
                </c:pt>
                <c:pt idx="1">
                  <c:v>45.51</c:v>
                </c:pt>
                <c:pt idx="2">
                  <c:v>45.03</c:v>
                </c:pt>
                <c:pt idx="3">
                  <c:v>44.48</c:v>
                </c:pt>
                <c:pt idx="4">
                  <c:v>45.1</c:v>
                </c:pt>
              </c:numCache>
            </c:numRef>
          </c:val>
          <c:extLst>
            <c:ext xmlns:c16="http://schemas.microsoft.com/office/drawing/2014/chart" uri="{C3380CC4-5D6E-409C-BE32-E72D297353CC}">
              <c16:uniqueId val="{00000000-FC97-48B5-BA76-FBB15D34ED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FC97-48B5-BA76-FBB15D34ED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c:v>
                </c:pt>
                <c:pt idx="1">
                  <c:v>77.91</c:v>
                </c:pt>
                <c:pt idx="2">
                  <c:v>78.06</c:v>
                </c:pt>
                <c:pt idx="3">
                  <c:v>84.88</c:v>
                </c:pt>
                <c:pt idx="4">
                  <c:v>84.96</c:v>
                </c:pt>
              </c:numCache>
            </c:numRef>
          </c:val>
          <c:extLst>
            <c:ext xmlns:c16="http://schemas.microsoft.com/office/drawing/2014/chart" uri="{C3380CC4-5D6E-409C-BE32-E72D297353CC}">
              <c16:uniqueId val="{00000000-4FAB-43BA-999F-9116E7DEF6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4FAB-43BA-999F-9116E7DEF6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99.68</c:v>
                </c:pt>
                <c:pt idx="1">
                  <c:v>99.65</c:v>
                </c:pt>
                <c:pt idx="2">
                  <c:v>99.66</c:v>
                </c:pt>
                <c:pt idx="3">
                  <c:v>94.76</c:v>
                </c:pt>
                <c:pt idx="4">
                  <c:v>95.24</c:v>
                </c:pt>
              </c:numCache>
            </c:numRef>
          </c:val>
          <c:extLst>
            <c:ext xmlns:c16="http://schemas.microsoft.com/office/drawing/2014/chart" uri="{C3380CC4-5D6E-409C-BE32-E72D297353CC}">
              <c16:uniqueId val="{00000000-6374-46C9-87B9-4D18667C0B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4-46C9-87B9-4D18667C0B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7-4FEB-91B1-47D90B5B40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7-4FEB-91B1-47D90B5B40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9-43F5-B2CA-BAF48A0292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9-43F5-B2CA-BAF48A0292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0-4D7B-8A35-2103319C34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0-4D7B-8A35-2103319C34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9-48EF-80C8-5AA78E0465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9-48EF-80C8-5AA78E0465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16.38</c:v>
                </c:pt>
                <c:pt idx="2" formatCode="#,##0.00;&quot;△&quot;#,##0.00">
                  <c:v>0</c:v>
                </c:pt>
                <c:pt idx="3">
                  <c:v>2037.36</c:v>
                </c:pt>
                <c:pt idx="4" formatCode="#,##0.00;&quot;△&quot;#,##0.00">
                  <c:v>0</c:v>
                </c:pt>
              </c:numCache>
            </c:numRef>
          </c:val>
          <c:extLst>
            <c:ext xmlns:c16="http://schemas.microsoft.com/office/drawing/2014/chart" uri="{C3380CC4-5D6E-409C-BE32-E72D297353CC}">
              <c16:uniqueId val="{00000000-57FE-409A-8A8D-C97094D08C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57FE-409A-8A8D-C97094D08C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73.099999999999994</c:v>
                </c:pt>
                <c:pt idx="1">
                  <c:v>88.26</c:v>
                </c:pt>
                <c:pt idx="2">
                  <c:v>84.33</c:v>
                </c:pt>
                <c:pt idx="3">
                  <c:v>99.88</c:v>
                </c:pt>
                <c:pt idx="4">
                  <c:v>90.18</c:v>
                </c:pt>
              </c:numCache>
            </c:numRef>
          </c:val>
          <c:extLst>
            <c:ext xmlns:c16="http://schemas.microsoft.com/office/drawing/2014/chart" uri="{C3380CC4-5D6E-409C-BE32-E72D297353CC}">
              <c16:uniqueId val="{00000000-55B1-4F76-AC28-30826C58AD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55B1-4F76-AC28-30826C58AD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319.88</c:v>
                </c:pt>
                <c:pt idx="1">
                  <c:v>272.76</c:v>
                </c:pt>
                <c:pt idx="2">
                  <c:v>292.82</c:v>
                </c:pt>
                <c:pt idx="3">
                  <c:v>248.38</c:v>
                </c:pt>
                <c:pt idx="4">
                  <c:v>277.2</c:v>
                </c:pt>
              </c:numCache>
            </c:numRef>
          </c:val>
          <c:extLst>
            <c:ext xmlns:c16="http://schemas.microsoft.com/office/drawing/2014/chart" uri="{C3380CC4-5D6E-409C-BE32-E72D297353CC}">
              <c16:uniqueId val="{00000000-0FE8-41BB-B869-645E0DEF80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0FE8-41BB-B869-645E0DEF80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46871</v>
      </c>
      <c r="AM8" s="69"/>
      <c r="AN8" s="69"/>
      <c r="AO8" s="69"/>
      <c r="AP8" s="69"/>
      <c r="AQ8" s="69"/>
      <c r="AR8" s="69"/>
      <c r="AS8" s="69"/>
      <c r="AT8" s="68">
        <f>データ!T6</f>
        <v>733.19</v>
      </c>
      <c r="AU8" s="68"/>
      <c r="AV8" s="68"/>
      <c r="AW8" s="68"/>
      <c r="AX8" s="68"/>
      <c r="AY8" s="68"/>
      <c r="AZ8" s="68"/>
      <c r="BA8" s="68"/>
      <c r="BB8" s="68">
        <f>データ!U6</f>
        <v>63.93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5.85</v>
      </c>
      <c r="Q10" s="68"/>
      <c r="R10" s="68"/>
      <c r="S10" s="68"/>
      <c r="T10" s="68"/>
      <c r="U10" s="68"/>
      <c r="V10" s="68"/>
      <c r="W10" s="68">
        <f>データ!Q6</f>
        <v>100</v>
      </c>
      <c r="X10" s="68"/>
      <c r="Y10" s="68"/>
      <c r="Z10" s="68"/>
      <c r="AA10" s="68"/>
      <c r="AB10" s="68"/>
      <c r="AC10" s="68"/>
      <c r="AD10" s="69">
        <f>データ!R6</f>
        <v>4428</v>
      </c>
      <c r="AE10" s="69"/>
      <c r="AF10" s="69"/>
      <c r="AG10" s="69"/>
      <c r="AH10" s="69"/>
      <c r="AI10" s="69"/>
      <c r="AJ10" s="69"/>
      <c r="AK10" s="2"/>
      <c r="AL10" s="69">
        <f>データ!V6</f>
        <v>2720</v>
      </c>
      <c r="AM10" s="69"/>
      <c r="AN10" s="69"/>
      <c r="AO10" s="69"/>
      <c r="AP10" s="69"/>
      <c r="AQ10" s="69"/>
      <c r="AR10" s="69"/>
      <c r="AS10" s="69"/>
      <c r="AT10" s="68">
        <f>データ!W6</f>
        <v>1.43</v>
      </c>
      <c r="AU10" s="68"/>
      <c r="AV10" s="68"/>
      <c r="AW10" s="68"/>
      <c r="AX10" s="68"/>
      <c r="AY10" s="68"/>
      <c r="AZ10" s="68"/>
      <c r="BA10" s="68"/>
      <c r="BB10" s="68">
        <f>データ!X6</f>
        <v>1902.1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t6Figt1CY52UF7qr2qUKOFO3cHHaIa2gO5gKyCJKC26etP2RnWa6pDoh0FSkF3IUa/c8vJmXizKg6Tbm/ZJJ/A==" saltValue="okM8AY8NvAfM/BLSHQwG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322041</v>
      </c>
      <c r="D6" s="33">
        <f t="shared" si="3"/>
        <v>47</v>
      </c>
      <c r="E6" s="33">
        <f t="shared" si="3"/>
        <v>17</v>
      </c>
      <c r="F6" s="33">
        <f t="shared" si="3"/>
        <v>5</v>
      </c>
      <c r="G6" s="33">
        <f t="shared" si="3"/>
        <v>0</v>
      </c>
      <c r="H6" s="33" t="str">
        <f t="shared" si="3"/>
        <v>島根県　益田市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5.85</v>
      </c>
      <c r="Q6" s="34">
        <f t="shared" si="3"/>
        <v>100</v>
      </c>
      <c r="R6" s="34">
        <f t="shared" si="3"/>
        <v>4428</v>
      </c>
      <c r="S6" s="34">
        <f t="shared" si="3"/>
        <v>46871</v>
      </c>
      <c r="T6" s="34">
        <f t="shared" si="3"/>
        <v>733.19</v>
      </c>
      <c r="U6" s="34">
        <f t="shared" si="3"/>
        <v>63.93</v>
      </c>
      <c r="V6" s="34">
        <f t="shared" si="3"/>
        <v>2720</v>
      </c>
      <c r="W6" s="34">
        <f t="shared" si="3"/>
        <v>1.43</v>
      </c>
      <c r="X6" s="34">
        <f t="shared" si="3"/>
        <v>1902.1</v>
      </c>
      <c r="Y6" s="35">
        <f>IF(Y7="",NA(),Y7)</f>
        <v>99.68</v>
      </c>
      <c r="Z6" s="35">
        <f t="shared" ref="Z6:AH6" si="4">IF(Z7="",NA(),Z7)</f>
        <v>99.65</v>
      </c>
      <c r="AA6" s="35">
        <f t="shared" si="4"/>
        <v>99.66</v>
      </c>
      <c r="AB6" s="35">
        <f t="shared" si="4"/>
        <v>94.76</v>
      </c>
      <c r="AC6" s="35">
        <f t="shared" si="4"/>
        <v>95.24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16.38</v>
      </c>
      <c r="BH6" s="34">
        <f>IF(BH7="",NA(),BH7)</f>
        <v>0</v>
      </c>
      <c r="BI6" s="35">
        <f t="shared" si="7"/>
        <v>2037.36</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73.099999999999994</v>
      </c>
      <c r="BR6" s="35">
        <f t="shared" ref="BR6:BZ6" si="8">IF(BR7="",NA(),BR7)</f>
        <v>88.26</v>
      </c>
      <c r="BS6" s="35">
        <f t="shared" si="8"/>
        <v>84.33</v>
      </c>
      <c r="BT6" s="35">
        <f t="shared" si="8"/>
        <v>99.88</v>
      </c>
      <c r="BU6" s="35">
        <f t="shared" si="8"/>
        <v>90.18</v>
      </c>
      <c r="BV6" s="35">
        <f t="shared" si="8"/>
        <v>41.08</v>
      </c>
      <c r="BW6" s="35">
        <f t="shared" si="8"/>
        <v>41.34</v>
      </c>
      <c r="BX6" s="35">
        <f t="shared" si="8"/>
        <v>55.32</v>
      </c>
      <c r="BY6" s="35">
        <f t="shared" si="8"/>
        <v>59.8</v>
      </c>
      <c r="BZ6" s="35">
        <f t="shared" si="8"/>
        <v>57.77</v>
      </c>
      <c r="CA6" s="34" t="str">
        <f>IF(CA7="","",IF(CA7="-","【-】","【"&amp;SUBSTITUTE(TEXT(CA7,"#,##0.00"),"-","△")&amp;"】"))</f>
        <v>【59.51】</v>
      </c>
      <c r="CB6" s="35">
        <f>IF(CB7="",NA(),CB7)</f>
        <v>319.88</v>
      </c>
      <c r="CC6" s="35">
        <f t="shared" ref="CC6:CK6" si="9">IF(CC7="",NA(),CC7)</f>
        <v>272.76</v>
      </c>
      <c r="CD6" s="35">
        <f t="shared" si="9"/>
        <v>292.82</v>
      </c>
      <c r="CE6" s="35">
        <f t="shared" si="9"/>
        <v>248.38</v>
      </c>
      <c r="CF6" s="35">
        <f t="shared" si="9"/>
        <v>277.2</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45.65</v>
      </c>
      <c r="CN6" s="35">
        <f t="shared" ref="CN6:CV6" si="10">IF(CN7="",NA(),CN7)</f>
        <v>45.51</v>
      </c>
      <c r="CO6" s="35">
        <f t="shared" si="10"/>
        <v>45.03</v>
      </c>
      <c r="CP6" s="35">
        <f t="shared" si="10"/>
        <v>44.48</v>
      </c>
      <c r="CQ6" s="35">
        <f t="shared" si="10"/>
        <v>45.1</v>
      </c>
      <c r="CR6" s="35">
        <f t="shared" si="10"/>
        <v>44.69</v>
      </c>
      <c r="CS6" s="35">
        <f t="shared" si="10"/>
        <v>44.69</v>
      </c>
      <c r="CT6" s="35">
        <f t="shared" si="10"/>
        <v>60.65</v>
      </c>
      <c r="CU6" s="35">
        <f t="shared" si="10"/>
        <v>51.75</v>
      </c>
      <c r="CV6" s="35">
        <f t="shared" si="10"/>
        <v>50.68</v>
      </c>
      <c r="CW6" s="34" t="str">
        <f>IF(CW7="","",IF(CW7="-","【-】","【"&amp;SUBSTITUTE(TEXT(CW7,"#,##0.00"),"-","△")&amp;"】"))</f>
        <v>【52.23】</v>
      </c>
      <c r="CX6" s="35">
        <f>IF(CX7="",NA(),CX7)</f>
        <v>77.5</v>
      </c>
      <c r="CY6" s="35">
        <f t="shared" ref="CY6:DG6" si="11">IF(CY7="",NA(),CY7)</f>
        <v>77.91</v>
      </c>
      <c r="CZ6" s="35">
        <f t="shared" si="11"/>
        <v>78.06</v>
      </c>
      <c r="DA6" s="35">
        <f t="shared" si="11"/>
        <v>84.88</v>
      </c>
      <c r="DB6" s="35">
        <f t="shared" si="11"/>
        <v>84.96</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322041</v>
      </c>
      <c r="D7" s="37">
        <v>47</v>
      </c>
      <c r="E7" s="37">
        <v>17</v>
      </c>
      <c r="F7" s="37">
        <v>5</v>
      </c>
      <c r="G7" s="37">
        <v>0</v>
      </c>
      <c r="H7" s="37" t="s">
        <v>98</v>
      </c>
      <c r="I7" s="37" t="s">
        <v>99</v>
      </c>
      <c r="J7" s="37" t="s">
        <v>100</v>
      </c>
      <c r="K7" s="37" t="s">
        <v>101</v>
      </c>
      <c r="L7" s="37" t="s">
        <v>102</v>
      </c>
      <c r="M7" s="37" t="s">
        <v>103</v>
      </c>
      <c r="N7" s="38" t="s">
        <v>104</v>
      </c>
      <c r="O7" s="38" t="s">
        <v>105</v>
      </c>
      <c r="P7" s="38">
        <v>5.85</v>
      </c>
      <c r="Q7" s="38">
        <v>100</v>
      </c>
      <c r="R7" s="38">
        <v>4428</v>
      </c>
      <c r="S7" s="38">
        <v>46871</v>
      </c>
      <c r="T7" s="38">
        <v>733.19</v>
      </c>
      <c r="U7" s="38">
        <v>63.93</v>
      </c>
      <c r="V7" s="38">
        <v>2720</v>
      </c>
      <c r="W7" s="38">
        <v>1.43</v>
      </c>
      <c r="X7" s="38">
        <v>1902.1</v>
      </c>
      <c r="Y7" s="38">
        <v>99.68</v>
      </c>
      <c r="Z7" s="38">
        <v>99.65</v>
      </c>
      <c r="AA7" s="38">
        <v>99.66</v>
      </c>
      <c r="AB7" s="38">
        <v>94.76</v>
      </c>
      <c r="AC7" s="38">
        <v>95.24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16.38</v>
      </c>
      <c r="BH7" s="42">
        <v>0</v>
      </c>
      <c r="BI7" s="38">
        <v>2037.36</v>
      </c>
      <c r="BJ7" s="38">
        <v>0</v>
      </c>
      <c r="BK7" s="38">
        <v>1161.05</v>
      </c>
      <c r="BL7" s="38">
        <v>979.89</v>
      </c>
      <c r="BM7" s="38">
        <v>974.93</v>
      </c>
      <c r="BN7" s="38">
        <v>855.8</v>
      </c>
      <c r="BO7" s="38">
        <v>789.46</v>
      </c>
      <c r="BP7" s="38">
        <v>747.76</v>
      </c>
      <c r="BQ7" s="38">
        <v>73.099999999999994</v>
      </c>
      <c r="BR7" s="38">
        <v>88.26</v>
      </c>
      <c r="BS7" s="38">
        <v>84.33</v>
      </c>
      <c r="BT7" s="38">
        <v>99.88</v>
      </c>
      <c r="BU7" s="38">
        <v>90.18</v>
      </c>
      <c r="BV7" s="38">
        <v>41.08</v>
      </c>
      <c r="BW7" s="38">
        <v>41.34</v>
      </c>
      <c r="BX7" s="38">
        <v>55.32</v>
      </c>
      <c r="BY7" s="38">
        <v>59.8</v>
      </c>
      <c r="BZ7" s="38">
        <v>57.77</v>
      </c>
      <c r="CA7" s="38">
        <v>59.51</v>
      </c>
      <c r="CB7" s="38">
        <v>319.88</v>
      </c>
      <c r="CC7" s="38">
        <v>272.76</v>
      </c>
      <c r="CD7" s="38">
        <v>292.82</v>
      </c>
      <c r="CE7" s="38">
        <v>248.38</v>
      </c>
      <c r="CF7" s="38">
        <v>277.2</v>
      </c>
      <c r="CG7" s="38">
        <v>378.08</v>
      </c>
      <c r="CH7" s="38">
        <v>357.49</v>
      </c>
      <c r="CI7" s="38">
        <v>283.17</v>
      </c>
      <c r="CJ7" s="38">
        <v>263.76</v>
      </c>
      <c r="CK7" s="38">
        <v>274.35000000000002</v>
      </c>
      <c r="CL7" s="38">
        <v>261.45999999999998</v>
      </c>
      <c r="CM7" s="38">
        <v>45.65</v>
      </c>
      <c r="CN7" s="38">
        <v>45.51</v>
      </c>
      <c r="CO7" s="38">
        <v>45.03</v>
      </c>
      <c r="CP7" s="38">
        <v>44.48</v>
      </c>
      <c r="CQ7" s="38">
        <v>45.1</v>
      </c>
      <c r="CR7" s="38">
        <v>44.69</v>
      </c>
      <c r="CS7" s="38">
        <v>44.69</v>
      </c>
      <c r="CT7" s="38">
        <v>60.65</v>
      </c>
      <c r="CU7" s="38">
        <v>51.75</v>
      </c>
      <c r="CV7" s="38">
        <v>50.68</v>
      </c>
      <c r="CW7" s="38">
        <v>52.23</v>
      </c>
      <c r="CX7" s="38">
        <v>77.5</v>
      </c>
      <c r="CY7" s="38">
        <v>77.91</v>
      </c>
      <c r="CZ7" s="38">
        <v>78.06</v>
      </c>
      <c r="DA7" s="38">
        <v>84.88</v>
      </c>
      <c r="DB7" s="38">
        <v>84.96</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GESUI-105</cp:lastModifiedBy>
  <cp:lastPrinted>2020-02-05T01:17:44Z</cp:lastPrinted>
  <dcterms:created xsi:type="dcterms:W3CDTF">2019-12-05T05:21:40Z</dcterms:created>
  <dcterms:modified xsi:type="dcterms:W3CDTF">2020-02-05T01:39:19Z</dcterms:modified>
  <cp:category/>
</cp:coreProperties>
</file>