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flsv\庁内共有\1_課（室）共有【整理前】\285_上下水道局\99_上下水道局共有\③　下水道関係\02-0　決算\05 経営比較分析表（総務省）\H30\【経営比較分析表】提出用\下水道管理課（特地、個別）\"/>
    </mc:Choice>
  </mc:AlternateContent>
  <xr:revisionPtr revIDLastSave="0" documentId="13_ncr:1_{FC5A0B64-7055-4F8D-A257-0E6F7455B89B}" xr6:coauthVersionLast="43" xr6:coauthVersionMax="43" xr10:uidLastSave="{00000000-0000-0000-0000-000000000000}"/>
  <workbookProtection workbookAlgorithmName="SHA-512" workbookHashValue="N31PfgCiwmXi13M5HYqSRoEijuHBStOS7Ds4aqHHYchnO5W/NL/wtC/ciswWEj9l/6pX0Q6DslOJfm3Bqq6csQ==" workbookSaltValue="EyWXd1CNoc5bmZWiJtYVSQ==" workbookSpinCount="100000" lockStructure="1"/>
  <bookViews>
    <workbookView xWindow="0" yWindow="0" windowWidth="20490" windowHeight="1107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T8" i="4"/>
  <c r="AL8" i="4"/>
  <c r="P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<sst xmlns="http://schemas.openxmlformats.org/spreadsheetml/2006/main" count="239" uniqueCount="114">
  <si>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</si>
  <si>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</si>
  <si>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</si>
  <si>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</si>
  <si>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</si>
  <si>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</si>
  <si>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</si>
  <si>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</si>
  <si>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</si>
  <si>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</si>
  <si>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</si>
  <si>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</si>
  <si>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</si>
  <si>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</si>
  <si>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</si>
  <si>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</si>
  <si>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</si>
  <si>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</si>
  <si>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</si>
  <si>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</si>
  <si>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</si>
  <si>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</si>
  <si>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</si>
  <si>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</si>
  <si>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</si>
  <si>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</si>
  <si>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</si>
  <si>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</si>
  <si>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</si>
  <si>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</si>
  <si>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</si>
  <si>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</si>
  <si>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</si>
  <si>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</si>
  <si>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</si>
  <si>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</si>
  <si>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</si>
  <si>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</si>
  <si>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</si>
  <si>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</si>
  <si>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</si>
  <si>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</si>
  <si>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</si>
  <si>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</si>
  <si>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</si>
  <si>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</si>
  <si>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</si>
  <si>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</si>
  <si>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</si>
  <si>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</si>
  <si>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</si>
  <si>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</si>
  <si>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</si>
  <si>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</si>
  <si>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</si>
  <si>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</si>
  <si>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</si>
  <si>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</si>
  <si>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</si>
  <si>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</si>
  <si>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</si>
  <si>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</si>
  <si>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</si>
  <si>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</si>
  <si>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</si>
  <si>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</si>
  <si>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</si>
  <si>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</si>
  <si>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</si>
  <si>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</si>
  <si>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</si>
  <si>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</si>
  <si>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</si>
  <si>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</si>
  <si>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</si>
  <si>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</si>
  <si>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</si>
  <si>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</si>
  <si>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</si>
  <si>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</si>
  <si>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</si>
  <si>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</si>
  <si>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</si>
  <si>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</si>
  <si>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</si>
  <si>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</si>
  <si>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</si>
  <si>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</si>
  <si>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</si>
  <si>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</si>
  <si>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</si>
  <si>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</si>
  <si>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</si>
  <si>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</si>
  <si>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</si>
  <si>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</si>
  <si>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</si>
  <si>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</si>
  <si>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</si>
  <si>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</si>
  <si>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</si>
  <si>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</si>
  <si>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</si>
  <si>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</si>
  <si>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</si>
  <si>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</si>
  <si>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</si>
  <si>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</si>
  <si>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</si>
  <si>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</si>
  <si>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</si>
  <si>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本事業は、平成11年度から実施した事業であり、法定耐用年数を経過する施設はなく、主にブロアポンプ等の機器類について、老朽化の状況に応じて修繕を行っている状況である。
　今後も適正な維持管理に努めるとともに、老朽化の進行、更新期の到来に備えて、長寿命化、更新の方針等について検討を行う必要がある。</t>
    <rPh sb="1" eb="2">
      <t>ホン</t>
    </rPh>
    <rPh sb="2" eb="4">
      <t>ジギョウ</t>
    </rPh>
    <rPh sb="6" eb="8">
      <t>ヘイセイ</t>
    </rPh>
    <rPh sb="10" eb="12">
      <t>ネンド</t>
    </rPh>
    <rPh sb="14" eb="16">
      <t>ジッシ</t>
    </rPh>
    <rPh sb="18" eb="20">
      <t>ジギョウ</t>
    </rPh>
    <rPh sb="24" eb="26">
      <t>ホウテイ</t>
    </rPh>
    <rPh sb="26" eb="28">
      <t>タイヨウ</t>
    </rPh>
    <rPh sb="28" eb="30">
      <t>ネンスウ</t>
    </rPh>
    <rPh sb="31" eb="33">
      <t>ケイカ</t>
    </rPh>
    <rPh sb="35" eb="37">
      <t>シセツ</t>
    </rPh>
    <rPh sb="41" eb="42">
      <t>オモ</t>
    </rPh>
    <rPh sb="49" eb="50">
      <t>トウ</t>
    </rPh>
    <rPh sb="51" eb="54">
      <t>キキルイ</t>
    </rPh>
    <rPh sb="59" eb="62">
      <t>ロウキュウカ</t>
    </rPh>
    <rPh sb="63" eb="65">
      <t>ジョウキョウ</t>
    </rPh>
    <rPh sb="66" eb="67">
      <t>オウ</t>
    </rPh>
    <rPh sb="69" eb="71">
      <t>シュウゼン</t>
    </rPh>
    <rPh sb="72" eb="73">
      <t>オコナ</t>
    </rPh>
    <rPh sb="77" eb="79">
      <t>ジョウキョウ</t>
    </rPh>
    <rPh sb="85" eb="87">
      <t>コンゴ</t>
    </rPh>
    <rPh sb="88" eb="90">
      <t>テキセイ</t>
    </rPh>
    <rPh sb="91" eb="93">
      <t>イジ</t>
    </rPh>
    <rPh sb="93" eb="95">
      <t>カンリ</t>
    </rPh>
    <rPh sb="96" eb="97">
      <t>ツト</t>
    </rPh>
    <rPh sb="104" eb="107">
      <t>ロウキュウカ</t>
    </rPh>
    <rPh sb="108" eb="110">
      <t>シンコウ</t>
    </rPh>
    <rPh sb="111" eb="114">
      <t>コウシンキ</t>
    </rPh>
    <rPh sb="115" eb="117">
      <t>トウライ</t>
    </rPh>
    <rPh sb="118" eb="119">
      <t>ソナ</t>
    </rPh>
    <rPh sb="122" eb="123">
      <t>チョウ</t>
    </rPh>
    <rPh sb="123" eb="126">
      <t>ジュミョウカ</t>
    </rPh>
    <rPh sb="127" eb="129">
      <t>コウシン</t>
    </rPh>
    <rPh sb="130" eb="132">
      <t>ホウシン</t>
    </rPh>
    <rPh sb="132" eb="133">
      <t>トウ</t>
    </rPh>
    <rPh sb="137" eb="139">
      <t>ケントウ</t>
    </rPh>
    <rPh sb="140" eb="141">
      <t>オコナ</t>
    </rPh>
    <rPh sb="142" eb="144">
      <t>ヒツヨウ</t>
    </rPh>
    <phoneticPr fontId="4"/>
  </si>
  <si>
    <t>　本事業は、特定地域排水処理事業とあわせ、浄化槽事業会計として実施している。
　経営状況は、特定地域排水処理事業と同様、料金収入等の自主財源で維持管理経費を賄う事ができず、市債償還額の不足分をあわせ、一般会計繰入金に頼らざるを得ない状況にある。　
　①収益的収支比率は、維持管理費が増となったものの一般会計繰入金の増により2.56ポイント増となった。一方で⑤経費回収率は、使用料収入の減から6.95ポイントの減、⑥汚水処理原価は、有収水量の減により24.07円の増となっている。
　⑦施設利用率は、2.56ポイントの減となった。
　今後も有収水量の増は見込めず使用料収入減が見込まれることから、経費の削減を進め、経営状況の改善を図る必要がある。
　⑧水洗化率は97.96％と高い状況であるが、処理区域内人口及び水洗化人口ともに減少傾向にあることから、今後の数値の向上は見込めない状況である。</t>
    <rPh sb="1" eb="2">
      <t>ホン</t>
    </rPh>
    <rPh sb="2" eb="4">
      <t>ジギョウ</t>
    </rPh>
    <rPh sb="10" eb="12">
      <t>ハイスイ</t>
    </rPh>
    <rPh sb="12" eb="14">
      <t>ショリ</t>
    </rPh>
    <rPh sb="14" eb="16">
      <t>ジギョウ</t>
    </rPh>
    <rPh sb="21" eb="24">
      <t>ジョウカソウ</t>
    </rPh>
    <rPh sb="24" eb="26">
      <t>ジギョウ</t>
    </rPh>
    <rPh sb="26" eb="28">
      <t>カイケイ</t>
    </rPh>
    <rPh sb="31" eb="33">
      <t>ジッシ</t>
    </rPh>
    <rPh sb="40" eb="42">
      <t>ケイエイ</t>
    </rPh>
    <rPh sb="42" eb="44">
      <t>ジョウキョウ</t>
    </rPh>
    <rPh sb="57" eb="59">
      <t>ドウヨウ</t>
    </rPh>
    <rPh sb="126" eb="129">
      <t>シュウエキテキ</t>
    </rPh>
    <rPh sb="129" eb="131">
      <t>シュウシ</t>
    </rPh>
    <rPh sb="131" eb="133">
      <t>ヒリツ</t>
    </rPh>
    <rPh sb="135" eb="137">
      <t>イジ</t>
    </rPh>
    <rPh sb="137" eb="139">
      <t>カンリ</t>
    </rPh>
    <rPh sb="139" eb="140">
      <t>ヒ</t>
    </rPh>
    <rPh sb="141" eb="142">
      <t>ゾウ</t>
    </rPh>
    <rPh sb="149" eb="151">
      <t>イッパン</t>
    </rPh>
    <rPh sb="151" eb="153">
      <t>カイケイ</t>
    </rPh>
    <rPh sb="153" eb="155">
      <t>クリイレ</t>
    </rPh>
    <rPh sb="155" eb="156">
      <t>キン</t>
    </rPh>
    <rPh sb="157" eb="158">
      <t>ゾウ</t>
    </rPh>
    <rPh sb="169" eb="170">
      <t>ゾウ</t>
    </rPh>
    <rPh sb="175" eb="177">
      <t>イッポウ</t>
    </rPh>
    <rPh sb="186" eb="189">
      <t>シヨウリョウ</t>
    </rPh>
    <rPh sb="189" eb="191">
      <t>シュウニュウ</t>
    </rPh>
    <rPh sb="192" eb="193">
      <t>ゲン</t>
    </rPh>
    <rPh sb="204" eb="205">
      <t>ゲン</t>
    </rPh>
    <rPh sb="207" eb="209">
      <t>オスイ</t>
    </rPh>
    <rPh sb="209" eb="211">
      <t>ショリ</t>
    </rPh>
    <rPh sb="211" eb="213">
      <t>ゲンカ</t>
    </rPh>
    <rPh sb="215" eb="219">
      <t>ユウシュウスイリョウ</t>
    </rPh>
    <rPh sb="229" eb="230">
      <t>エン</t>
    </rPh>
    <rPh sb="231" eb="232">
      <t>ゾウ</t>
    </rPh>
    <rPh sb="266" eb="268">
      <t>コンゴ</t>
    </rPh>
    <rPh sb="269" eb="270">
      <t>ユウ</t>
    </rPh>
    <rPh sb="270" eb="271">
      <t>シュウ</t>
    </rPh>
    <rPh sb="271" eb="273">
      <t>スイリョウ</t>
    </rPh>
    <rPh sb="274" eb="275">
      <t>ゾウ</t>
    </rPh>
    <rPh sb="276" eb="278">
      <t>ミコ</t>
    </rPh>
    <rPh sb="280" eb="283">
      <t>シヨウリョウ</t>
    </rPh>
    <rPh sb="283" eb="285">
      <t>シュウニュウ</t>
    </rPh>
    <rPh sb="285" eb="286">
      <t>ゲン</t>
    </rPh>
    <rPh sb="287" eb="289">
      <t>ミコ</t>
    </rPh>
    <rPh sb="297" eb="299">
      <t>ケイヒ</t>
    </rPh>
    <rPh sb="300" eb="302">
      <t>サクゲン</t>
    </rPh>
    <rPh sb="303" eb="304">
      <t>スス</t>
    </rPh>
    <rPh sb="306" eb="308">
      <t>ケイエイ</t>
    </rPh>
    <rPh sb="308" eb="310">
      <t>ジョウキョウ</t>
    </rPh>
    <rPh sb="311" eb="313">
      <t>カイゼン</t>
    </rPh>
    <rPh sb="314" eb="315">
      <t>ハカ</t>
    </rPh>
    <rPh sb="316" eb="318">
      <t>ヒツヨウ</t>
    </rPh>
    <rPh sb="325" eb="328">
      <t>スイセンカ</t>
    </rPh>
    <rPh sb="328" eb="329">
      <t>リツ</t>
    </rPh>
    <rPh sb="337" eb="338">
      <t>タカ</t>
    </rPh>
    <rPh sb="339" eb="341">
      <t>ジョウキョウ</t>
    </rPh>
    <rPh sb="346" eb="348">
      <t>ショリ</t>
    </rPh>
    <rPh sb="348" eb="351">
      <t>クイキナイ</t>
    </rPh>
    <rPh sb="351" eb="353">
      <t>ジンコウ</t>
    </rPh>
    <rPh sb="353" eb="354">
      <t>オヨ</t>
    </rPh>
    <rPh sb="358" eb="360">
      <t>ジンコウ</t>
    </rPh>
    <rPh sb="363" eb="365">
      <t>ゲンショウ</t>
    </rPh>
    <rPh sb="365" eb="367">
      <t>ケイコウ</t>
    </rPh>
    <rPh sb="378" eb="380">
      <t>スウチ</t>
    </rPh>
    <rPh sb="381" eb="383">
      <t>コウジョウ</t>
    </rPh>
    <rPh sb="384" eb="386">
      <t>ミコ</t>
    </rPh>
    <rPh sb="389" eb="391">
      <t>ジョウキョウ</t>
    </rPh>
    <phoneticPr fontId="4"/>
  </si>
  <si>
    <t>　本事業は、新規の浄化槽設置を終了し、かつ個別の浄化槽設置事業であることから、水洗化率は高い状況である。
　しかし、処理区域内人口及び有収水量は減少傾向にあり、今後、使用料収入の増は見込めない状況であることから、引き続き経費の削減等に努め、経営改善を図っていくことが必要である。
　</t>
    <rPh sb="1" eb="2">
      <t>ホン</t>
    </rPh>
    <rPh sb="2" eb="4">
      <t>ジギョウ</t>
    </rPh>
    <rPh sb="6" eb="8">
      <t>シンキ</t>
    </rPh>
    <rPh sb="9" eb="12">
      <t>ジョウカソウ</t>
    </rPh>
    <rPh sb="12" eb="14">
      <t>セッチ</t>
    </rPh>
    <rPh sb="15" eb="17">
      <t>シュウリョウ</t>
    </rPh>
    <rPh sb="21" eb="23">
      <t>コベツ</t>
    </rPh>
    <rPh sb="24" eb="27">
      <t>ジョウカソウ</t>
    </rPh>
    <rPh sb="27" eb="29">
      <t>セッチ</t>
    </rPh>
    <rPh sb="29" eb="31">
      <t>ジギョウ</t>
    </rPh>
    <rPh sb="39" eb="42">
      <t>スイセンカ</t>
    </rPh>
    <rPh sb="42" eb="43">
      <t>リツ</t>
    </rPh>
    <rPh sb="44" eb="45">
      <t>タカ</t>
    </rPh>
    <rPh sb="46" eb="48">
      <t>ジョウキョウ</t>
    </rPh>
    <rPh sb="58" eb="60">
      <t>ショリ</t>
    </rPh>
    <rPh sb="60" eb="63">
      <t>クイキナイ</t>
    </rPh>
    <rPh sb="63" eb="65">
      <t>ジンコウ</t>
    </rPh>
    <rPh sb="65" eb="66">
      <t>オヨ</t>
    </rPh>
    <rPh sb="67" eb="71">
      <t>ユウシュウスイリョウ</t>
    </rPh>
    <rPh sb="72" eb="74">
      <t>ゲンショウ</t>
    </rPh>
    <rPh sb="74" eb="76">
      <t>ケイコウ</t>
    </rPh>
    <rPh sb="80" eb="82">
      <t>コンゴ</t>
    </rPh>
    <rPh sb="83" eb="86">
      <t>シヨウリョウ</t>
    </rPh>
    <rPh sb="86" eb="88">
      <t>シュウニュウ</t>
    </rPh>
    <rPh sb="89" eb="90">
      <t>ゾウ</t>
    </rPh>
    <rPh sb="91" eb="93">
      <t>ミコ</t>
    </rPh>
    <rPh sb="96" eb="98">
      <t>ジョウキョウ</t>
    </rPh>
    <rPh sb="106" eb="107">
      <t>ヒ</t>
    </rPh>
    <rPh sb="108" eb="109">
      <t>ツヅ</t>
    </rPh>
    <rPh sb="110" eb="112">
      <t>ケイヒ</t>
    </rPh>
    <rPh sb="113" eb="115">
      <t>サクゲン</t>
    </rPh>
    <rPh sb="115" eb="116">
      <t>トウ</t>
    </rPh>
    <rPh sb="117" eb="118">
      <t>ツト</t>
    </rPh>
    <rPh sb="120" eb="122">
      <t>ケイエイ</t>
    </rPh>
    <rPh sb="122" eb="124">
      <t>カイゼン</t>
    </rPh>
    <rPh sb="125" eb="126">
      <t>ハカ</t>
    </rPh>
    <rPh sb="133" eb="1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</si>
</sst>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26-473C-BB2C-14F98227D33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226-473C-BB2C-14F98227D33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53.09</c:v>
                </c:pt>
                <c:pt idx="1">
                  <c:v>52.04</c:v>
                </c:pt>
                <c:pt idx="2">
                  <c:v>52.55</c:v>
                </c:pt>
                <c:pt idx="3">
                  <c:v>52.82</c:v>
                </c:pt>
                <c:pt idx="4">
                  <c:v>50.26</c:v>
                </c:pt>
              </c:numCache>
            </c:numRef>
          </c:val>
          <c:extLst>
            <c:ext xmlns:c16="http://schemas.microsoft.com/office/drawing/2014/chart" uri="{C3380CC4-5D6E-409C-BE32-E72D297353CC}">
              <c16:uniqueId val="{00000000-7F5D-43E8-8CF6-2639A86B717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52.52</c:v>
                </c:pt>
                <c:pt idx="1">
                  <c:v>54.14</c:v>
                </c:pt>
                <c:pt idx="2">
                  <c:v>132.99</c:v>
                </c:pt>
                <c:pt idx="3">
                  <c:v>51.71</c:v>
                </c:pt>
                <c:pt idx="4">
                  <c:v>50.56</c:v>
                </c:pt>
              </c:numCache>
            </c:numRef>
          </c:val>
          <c:smooth val="0"/>
          <c:extLst>
            <c:ext xmlns:c16="http://schemas.microsoft.com/office/drawing/2014/chart" uri="{C3380CC4-5D6E-409C-BE32-E72D297353CC}">
              <c16:uniqueId val="{00000001-7F5D-43E8-8CF6-2639A86B717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97.04</c:v>
                </c:pt>
                <c:pt idx="1">
                  <c:v>96.97</c:v>
                </c:pt>
                <c:pt idx="2">
                  <c:v>98.34</c:v>
                </c:pt>
                <c:pt idx="3">
                  <c:v>98.49</c:v>
                </c:pt>
                <c:pt idx="4">
                  <c:v>97.96</c:v>
                </c:pt>
              </c:numCache>
            </c:numRef>
          </c:val>
          <c:extLst>
            <c:ext xmlns:c16="http://schemas.microsoft.com/office/drawing/2014/chart" uri="{C3380CC4-5D6E-409C-BE32-E72D297353CC}">
              <c16:uniqueId val="{00000000-A5C1-410E-809D-12E93B2DE79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84.94</c:v>
                </c:pt>
                <c:pt idx="1">
                  <c:v>84.69</c:v>
                </c:pt>
                <c:pt idx="2">
                  <c:v>82.94</c:v>
                </c:pt>
                <c:pt idx="3">
                  <c:v>82.91</c:v>
                </c:pt>
                <c:pt idx="4">
                  <c:v>83.85</c:v>
                </c:pt>
              </c:numCache>
            </c:numRef>
          </c:val>
          <c:smooth val="0"/>
          <c:extLst>
            <c:ext xmlns:c16="http://schemas.microsoft.com/office/drawing/2014/chart" uri="{C3380CC4-5D6E-409C-BE32-E72D297353CC}">
              <c16:uniqueId val="{00000001-A5C1-410E-809D-12E93B2DE79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85.37</c:v>
                </c:pt>
                <c:pt idx="1">
                  <c:v>85.51</c:v>
                </c:pt>
                <c:pt idx="2">
                  <c:v>87.3</c:v>
                </c:pt>
                <c:pt idx="3">
                  <c:v>86.25</c:v>
                </c:pt>
                <c:pt idx="4">
                  <c:v>88.81</c:v>
                </c:pt>
              </c:numCache>
            </c:numRef>
          </c:val>
          <c:extLst>
            <c:ext xmlns:c16="http://schemas.microsoft.com/office/drawing/2014/chart" uri="{C3380CC4-5D6E-409C-BE32-E72D297353CC}">
              <c16:uniqueId val="{00000000-D2D5-49F7-9975-CE6944E3ACF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D5-49F7-9975-CE6944E3ACF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7C-4B09-9FBE-1EFD46BCE69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7C-4B09-9FBE-1EFD46BCE69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D4-4882-9895-8C3DFD22079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D4-4882-9895-8C3DFD22079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BC-4932-97FD-7986FC00C94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BC-4932-97FD-7986FC00C94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A2-4297-AAD0-D28BBD588EF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A2-4297-AAD0-D28BBD588EF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07-4C86-9FA8-40A3A66DBA9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701.33</c:v>
                </c:pt>
                <c:pt idx="1">
                  <c:v>663.76</c:v>
                </c:pt>
                <c:pt idx="2">
                  <c:v>566.35</c:v>
                </c:pt>
                <c:pt idx="3">
                  <c:v>888.8</c:v>
                </c:pt>
                <c:pt idx="4">
                  <c:v>855.65</c:v>
                </c:pt>
              </c:numCache>
            </c:numRef>
          </c:val>
          <c:smooth val="0"/>
          <c:extLst>
            <c:ext xmlns:c16="http://schemas.microsoft.com/office/drawing/2014/chart" uri="{C3380CC4-5D6E-409C-BE32-E72D297353CC}">
              <c16:uniqueId val="{00000001-1307-4C86-9FA8-40A3A66DBA9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83.36</c:v>
                </c:pt>
                <c:pt idx="1">
                  <c:v>73.08</c:v>
                </c:pt>
                <c:pt idx="2">
                  <c:v>80.87</c:v>
                </c:pt>
                <c:pt idx="3">
                  <c:v>75.260000000000005</c:v>
                </c:pt>
                <c:pt idx="4">
                  <c:v>68.31</c:v>
                </c:pt>
              </c:numCache>
            </c:numRef>
          </c:val>
          <c:extLst>
            <c:ext xmlns:c16="http://schemas.microsoft.com/office/drawing/2014/chart" uri="{C3380CC4-5D6E-409C-BE32-E72D297353CC}">
              <c16:uniqueId val="{00000000-C940-48E8-9A35-5285482BB32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53.48</c:v>
                </c:pt>
                <c:pt idx="1">
                  <c:v>53.76</c:v>
                </c:pt>
                <c:pt idx="2">
                  <c:v>52.27</c:v>
                </c:pt>
                <c:pt idx="3">
                  <c:v>52.55</c:v>
                </c:pt>
                <c:pt idx="4">
                  <c:v>52.23</c:v>
                </c:pt>
              </c:numCache>
            </c:numRef>
          </c:val>
          <c:smooth val="0"/>
          <c:extLst>
            <c:ext xmlns:c16="http://schemas.microsoft.com/office/drawing/2014/chart" uri="{C3380CC4-5D6E-409C-BE32-E72D297353CC}">
              <c16:uniqueId val="{00000001-C940-48E8-9A35-5285482BB32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212.5</c:v>
                </c:pt>
                <c:pt idx="1">
                  <c:v>242.78</c:v>
                </c:pt>
                <c:pt idx="2">
                  <c:v>220.4</c:v>
                </c:pt>
                <c:pt idx="3">
                  <c:v>236.97</c:v>
                </c:pt>
                <c:pt idx="4">
                  <c:v>261.04000000000002</c:v>
                </c:pt>
              </c:numCache>
            </c:numRef>
          </c:val>
          <c:extLst>
            <c:ext xmlns:c16="http://schemas.microsoft.com/office/drawing/2014/chart" uri="{C3380CC4-5D6E-409C-BE32-E72D297353CC}">
              <c16:uniqueId val="{00000000-C86F-48A3-8F9A-E2D62C3EE2A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277.29000000000002</c:v>
                </c:pt>
                <c:pt idx="1">
                  <c:v>275.25</c:v>
                </c:pt>
                <c:pt idx="2">
                  <c:v>291.01</c:v>
                </c:pt>
                <c:pt idx="3">
                  <c:v>292.45</c:v>
                </c:pt>
                <c:pt idx="4">
                  <c:v>294.05</c:v>
                </c:pt>
              </c:numCache>
            </c:numRef>
          </c:val>
          <c:smooth val="0"/>
          <c:extLst>
            <c:ext xmlns:c16="http://schemas.microsoft.com/office/drawing/2014/chart" uri="{C3380CC4-5D6E-409C-BE32-E72D297353CC}">
              <c16:uniqueId val="{00000001-C86F-48A3-8F9A-E2D62C3EE2A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5" zoomScaleNormal="100" workbookViewId="0">
      <selection activeCell="AV62" sqref="AV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出雲市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tr">
        <f>データ!$M$6</f>
        <v>非設置</v>
      </c>
      <c r="AE8" s="49"/>
      <c r="AF8" s="49"/>
      <c r="AG8" s="49"/>
      <c r="AH8" s="49"/>
      <c r="AI8" s="49"/>
      <c r="AJ8" s="49"/>
      <c r="AK8" s="3"/>
      <c r="AL8" s="50">
        <f>データ!S6</f>
        <v>175790</v>
      </c>
      <c r="AM8" s="50"/>
      <c r="AN8" s="50"/>
      <c r="AO8" s="50"/>
      <c r="AP8" s="50"/>
      <c r="AQ8" s="50"/>
      <c r="AR8" s="50"/>
      <c r="AS8" s="50"/>
      <c r="AT8" s="45">
        <f>データ!T6</f>
        <v>624.36</v>
      </c>
      <c r="AU8" s="45"/>
      <c r="AV8" s="45"/>
      <c r="AW8" s="45"/>
      <c r="AX8" s="45"/>
      <c r="AY8" s="45"/>
      <c r="AZ8" s="45"/>
      <c r="BA8" s="45"/>
      <c r="BB8" s="45">
        <f>データ!U6</f>
        <v>281.55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0.25</v>
      </c>
      <c r="Q10" s="45"/>
      <c r="R10" s="45"/>
      <c r="S10" s="45"/>
      <c r="T10" s="45"/>
      <c r="U10" s="45"/>
      <c r="V10" s="45"/>
      <c r="W10" s="45">
        <f>データ!Q6</f>
        <v>100</v>
      </c>
      <c r="X10" s="45"/>
      <c r="Y10" s="45"/>
      <c r="Z10" s="45"/>
      <c r="AA10" s="45"/>
      <c r="AB10" s="45"/>
      <c r="AC10" s="45"/>
      <c r="AD10" s="50">
        <f>データ!R6</f>
        <v>3291</v>
      </c>
      <c r="AE10" s="50"/>
      <c r="AF10" s="50"/>
      <c r="AG10" s="50"/>
      <c r="AH10" s="50"/>
      <c r="AI10" s="50"/>
      <c r="AJ10" s="50"/>
      <c r="AK10" s="2"/>
      <c r="AL10" s="50">
        <f>データ!V6</f>
        <v>441</v>
      </c>
      <c r="AM10" s="50"/>
      <c r="AN10" s="50"/>
      <c r="AO10" s="50"/>
      <c r="AP10" s="50"/>
      <c r="AQ10" s="50"/>
      <c r="AR10" s="50"/>
      <c r="AS10" s="50"/>
      <c r="AT10" s="45">
        <f>データ!W6</f>
        <v>0.08</v>
      </c>
      <c r="AU10" s="45"/>
      <c r="AV10" s="45"/>
      <c r="AW10" s="45"/>
      <c r="AX10" s="45"/>
      <c r="AY10" s="45"/>
      <c r="AZ10" s="45"/>
      <c r="BA10" s="45"/>
      <c r="BB10" s="45">
        <f>データ!X6</f>
        <v>5512.5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【860.68】</v>
      </c>
      <c r="I86" s="26" t="str">
        <f>データ!CA6</f>
        <v>【52.12】</v>
      </c>
      <c r="J86" s="26" t="str">
        <f>データ!CL6</f>
        <v>【299.14】</v>
      </c>
      <c r="K86" s="26" t="str">
        <f>データ!CW6</f>
        <v>【50.35】</v>
      </c>
      <c r="L86" s="26" t="str">
        <f>データ!DH6</f>
        <v>【81.14】</v>
      </c>
      <c r="M86" s="26" t="s">
        <v>43</v>
      </c>
      <c r="N86" s="26" t="s">
        <v>43</v>
      </c>
      <c r="O86" s="26" t="str">
        <f>データ!EO6</f>
        <v>【-】</v>
      </c>
    </row>
  </sheetData>
  <sheetProtection algorithmName="SHA-512" hashValue="nyTaoY1ANsmbp+jSxjwDmEdG2KvIxdab/7KFkqaQeOyJJx/K294NK29rfNfuDkGRLSfjF/e0pYd0O249euSMwA==" saltValue="UwwHe7PyqamFIAcF0R3ti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322032</v>
      </c>
      <c r="D6" s="33">
        <f t="shared" si="3"/>
        <v>47</v>
      </c>
      <c r="E6" s="33">
        <f t="shared" si="3"/>
        <v>18</v>
      </c>
      <c r="F6" s="33">
        <f t="shared" si="3"/>
        <v>1</v>
      </c>
      <c r="G6" s="33">
        <f t="shared" si="3"/>
        <v>0</v>
      </c>
      <c r="H6" s="33" t="str">
        <f t="shared" si="3"/>
        <v>島根県　出雲市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0.25</v>
      </c>
      <c r="Q6" s="34">
        <f t="shared" si="3"/>
        <v>100</v>
      </c>
      <c r="R6" s="34">
        <f t="shared" si="3"/>
        <v>3291</v>
      </c>
      <c r="S6" s="34">
        <f t="shared" si="3"/>
        <v>175790</v>
      </c>
      <c r="T6" s="34">
        <f t="shared" si="3"/>
        <v>624.36</v>
      </c>
      <c r="U6" s="34">
        <f t="shared" si="3"/>
        <v>281.55</v>
      </c>
      <c r="V6" s="34">
        <f t="shared" si="3"/>
        <v>441</v>
      </c>
      <c r="W6" s="34">
        <f t="shared" si="3"/>
        <v>0.08</v>
      </c>
      <c r="X6" s="34">
        <f t="shared" si="3"/>
        <v>5512.5</v>
      </c>
      <c r="Y6" s="35">
        <f>IF(Y7="",NA(),Y7)</f>
        <v>85.37</v>
      </c>
      <c r="Z6" s="35">
        <f t="shared" ref="Z6:AH6" si="4">IF(Z7="",NA(),Z7)</f>
        <v>85.51</v>
      </c>
      <c r="AA6" s="35">
        <f t="shared" si="4"/>
        <v>87.3</v>
      </c>
      <c r="AB6" s="35">
        <f t="shared" si="4"/>
        <v>86.25</v>
      </c>
      <c r="AC6" s="35">
        <f t="shared" si="4"/>
        <v>88.81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701.33</v>
      </c>
      <c r="BL6" s="35">
        <f t="shared" si="7"/>
        <v>663.76</v>
      </c>
      <c r="BM6" s="35">
        <f t="shared" si="7"/>
        <v>566.35</v>
      </c>
      <c r="BN6" s="35">
        <f t="shared" si="7"/>
        <v>888.8</v>
      </c>
      <c r="BO6" s="35">
        <f t="shared" si="7"/>
        <v>855.65</v>
      </c>
      <c r="BP6" s="34" t="str">
        <f>IF(BP7="","",IF(BP7="-","【-】","【"&amp;SUBSTITUTE(TEXT(BP7,"#,##0.00"),"-","△")&amp;"】"))</f>
        <v>【860.68】</v>
      </c>
      <c r="BQ6" s="35">
        <f>IF(BQ7="",NA(),BQ7)</f>
        <v>83.36</v>
      </c>
      <c r="BR6" s="35">
        <f t="shared" ref="BR6:BZ6" si="8">IF(BR7="",NA(),BR7)</f>
        <v>73.08</v>
      </c>
      <c r="BS6" s="35">
        <f t="shared" si="8"/>
        <v>80.87</v>
      </c>
      <c r="BT6" s="35">
        <f t="shared" si="8"/>
        <v>75.260000000000005</v>
      </c>
      <c r="BU6" s="35">
        <f t="shared" si="8"/>
        <v>68.31</v>
      </c>
      <c r="BV6" s="35">
        <f t="shared" si="8"/>
        <v>53.48</v>
      </c>
      <c r="BW6" s="35">
        <f t="shared" si="8"/>
        <v>53.76</v>
      </c>
      <c r="BX6" s="35">
        <f t="shared" si="8"/>
        <v>52.27</v>
      </c>
      <c r="BY6" s="35">
        <f t="shared" si="8"/>
        <v>52.55</v>
      </c>
      <c r="BZ6" s="35">
        <f t="shared" si="8"/>
        <v>52.23</v>
      </c>
      <c r="CA6" s="34" t="str">
        <f>IF(CA7="","",IF(CA7="-","【-】","【"&amp;SUBSTITUTE(TEXT(CA7,"#,##0.00"),"-","△")&amp;"】"))</f>
        <v>【52.12】</v>
      </c>
      <c r="CB6" s="35">
        <f>IF(CB7="",NA(),CB7)</f>
        <v>212.5</v>
      </c>
      <c r="CC6" s="35">
        <f t="shared" ref="CC6:CK6" si="9">IF(CC7="",NA(),CC7)</f>
        <v>242.78</v>
      </c>
      <c r="CD6" s="35">
        <f t="shared" si="9"/>
        <v>220.4</v>
      </c>
      <c r="CE6" s="35">
        <f t="shared" si="9"/>
        <v>236.97</v>
      </c>
      <c r="CF6" s="35">
        <f t="shared" si="9"/>
        <v>261.04000000000002</v>
      </c>
      <c r="CG6" s="35">
        <f t="shared" si="9"/>
        <v>277.29000000000002</v>
      </c>
      <c r="CH6" s="35">
        <f t="shared" si="9"/>
        <v>275.25</v>
      </c>
      <c r="CI6" s="35">
        <f t="shared" si="9"/>
        <v>291.01</v>
      </c>
      <c r="CJ6" s="35">
        <f t="shared" si="9"/>
        <v>292.45</v>
      </c>
      <c r="CK6" s="35">
        <f t="shared" si="9"/>
        <v>294.05</v>
      </c>
      <c r="CL6" s="34" t="str">
        <f>IF(CL7="","",IF(CL7="-","【-】","【"&amp;SUBSTITUTE(TEXT(CL7,"#,##0.00"),"-","△")&amp;"】"))</f>
        <v>【299.14】</v>
      </c>
      <c r="CM6" s="35">
        <f>IF(CM7="",NA(),CM7)</f>
        <v>53.09</v>
      </c>
      <c r="CN6" s="35">
        <f t="shared" ref="CN6:CV6" si="10">IF(CN7="",NA(),CN7)</f>
        <v>52.04</v>
      </c>
      <c r="CO6" s="35">
        <f t="shared" si="10"/>
        <v>52.55</v>
      </c>
      <c r="CP6" s="35">
        <f t="shared" si="10"/>
        <v>52.82</v>
      </c>
      <c r="CQ6" s="35">
        <f t="shared" si="10"/>
        <v>50.26</v>
      </c>
      <c r="CR6" s="35">
        <f t="shared" si="10"/>
        <v>52.52</v>
      </c>
      <c r="CS6" s="35">
        <f t="shared" si="10"/>
        <v>54.14</v>
      </c>
      <c r="CT6" s="35">
        <f t="shared" si="10"/>
        <v>132.99</v>
      </c>
      <c r="CU6" s="35">
        <f t="shared" si="10"/>
        <v>51.71</v>
      </c>
      <c r="CV6" s="35">
        <f t="shared" si="10"/>
        <v>50.56</v>
      </c>
      <c r="CW6" s="34" t="str">
        <f>IF(CW7="","",IF(CW7="-","【-】","【"&amp;SUBSTITUTE(TEXT(CW7,"#,##0.00"),"-","△")&amp;"】"))</f>
        <v>【50.35】</v>
      </c>
      <c r="CX6" s="35">
        <f>IF(CX7="",NA(),CX7)</f>
        <v>97.04</v>
      </c>
      <c r="CY6" s="35">
        <f t="shared" ref="CY6:DG6" si="11">IF(CY7="",NA(),CY7)</f>
        <v>96.97</v>
      </c>
      <c r="CZ6" s="35">
        <f t="shared" si="11"/>
        <v>98.34</v>
      </c>
      <c r="DA6" s="35">
        <f t="shared" si="11"/>
        <v>98.49</v>
      </c>
      <c r="DB6" s="35">
        <f t="shared" si="11"/>
        <v>97.96</v>
      </c>
      <c r="DC6" s="35">
        <f t="shared" si="11"/>
        <v>84.94</v>
      </c>
      <c r="DD6" s="35">
        <f t="shared" si="11"/>
        <v>84.69</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322032</v>
      </c>
      <c r="D7" s="37">
        <v>47</v>
      </c>
      <c r="E7" s="37">
        <v>18</v>
      </c>
      <c r="F7" s="37">
        <v>1</v>
      </c>
      <c r="G7" s="37">
        <v>0</v>
      </c>
      <c r="H7" s="37" t="s">
        <v>98</v>
      </c>
      <c r="I7" s="37" t="s">
        <v>99</v>
      </c>
      <c r="J7" s="37" t="s">
        <v>100</v>
      </c>
      <c r="K7" s="37" t="s">
        <v>101</v>
      </c>
      <c r="L7" s="37" t="s">
        <v>102</v>
      </c>
      <c r="M7" s="37" t="s">
        <v>103</v>
      </c>
      <c r="N7" s="38" t="s">
        <v>104</v>
      </c>
      <c r="O7" s="38" t="s">
        <v>105</v>
      </c>
      <c r="P7" s="38">
        <v>0.25</v>
      </c>
      <c r="Q7" s="38">
        <v>100</v>
      </c>
      <c r="R7" s="38">
        <v>3291</v>
      </c>
      <c r="S7" s="38">
        <v>175790</v>
      </c>
      <c r="T7" s="38">
        <v>624.36</v>
      </c>
      <c r="U7" s="38">
        <v>281.55</v>
      </c>
      <c r="V7" s="38">
        <v>441</v>
      </c>
      <c r="W7" s="38">
        <v>0.08</v>
      </c>
      <c r="X7" s="38">
        <v>5512.5</v>
      </c>
      <c r="Y7" s="38">
        <v>85.37</v>
      </c>
      <c r="Z7" s="38">
        <v>85.51</v>
      </c>
      <c r="AA7" s="38">
        <v>87.3</v>
      </c>
      <c r="AB7" s="38">
        <v>86.25</v>
      </c>
      <c r="AC7" s="38">
        <v>88.81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701.33</v>
      </c>
      <c r="BL7" s="38">
        <v>663.76</v>
      </c>
      <c r="BM7" s="38">
        <v>566.35</v>
      </c>
      <c r="BN7" s="38">
        <v>888.8</v>
      </c>
      <c r="BO7" s="38">
        <v>855.65</v>
      </c>
      <c r="BP7" s="38">
        <v>860.68</v>
      </c>
      <c r="BQ7" s="38">
        <v>83.36</v>
      </c>
      <c r="BR7" s="38">
        <v>73.08</v>
      </c>
      <c r="BS7" s="38">
        <v>80.87</v>
      </c>
      <c r="BT7" s="38">
        <v>75.260000000000005</v>
      </c>
      <c r="BU7" s="38">
        <v>68.31</v>
      </c>
      <c r="BV7" s="38">
        <v>53.48</v>
      </c>
      <c r="BW7" s="38">
        <v>53.76</v>
      </c>
      <c r="BX7" s="38">
        <v>52.27</v>
      </c>
      <c r="BY7" s="38">
        <v>52.55</v>
      </c>
      <c r="BZ7" s="38">
        <v>52.23</v>
      </c>
      <c r="CA7" s="38">
        <v>52.12</v>
      </c>
      <c r="CB7" s="38">
        <v>212.5</v>
      </c>
      <c r="CC7" s="38">
        <v>242.78</v>
      </c>
      <c r="CD7" s="38">
        <v>220.4</v>
      </c>
      <c r="CE7" s="38">
        <v>236.97</v>
      </c>
      <c r="CF7" s="38">
        <v>261.04000000000002</v>
      </c>
      <c r="CG7" s="38">
        <v>277.29000000000002</v>
      </c>
      <c r="CH7" s="38">
        <v>275.25</v>
      </c>
      <c r="CI7" s="38">
        <v>291.01</v>
      </c>
      <c r="CJ7" s="38">
        <v>292.45</v>
      </c>
      <c r="CK7" s="38">
        <v>294.05</v>
      </c>
      <c r="CL7" s="38">
        <v>299.14</v>
      </c>
      <c r="CM7" s="38">
        <v>53.09</v>
      </c>
      <c r="CN7" s="38">
        <v>52.04</v>
      </c>
      <c r="CO7" s="38">
        <v>52.55</v>
      </c>
      <c r="CP7" s="38">
        <v>52.82</v>
      </c>
      <c r="CQ7" s="38">
        <v>50.26</v>
      </c>
      <c r="CR7" s="38">
        <v>52.52</v>
      </c>
      <c r="CS7" s="38">
        <v>54.14</v>
      </c>
      <c r="CT7" s="38">
        <v>132.99</v>
      </c>
      <c r="CU7" s="38">
        <v>51.71</v>
      </c>
      <c r="CV7" s="38">
        <v>50.56</v>
      </c>
      <c r="CW7" s="38">
        <v>50.35</v>
      </c>
      <c r="CX7" s="38">
        <v>97.04</v>
      </c>
      <c r="CY7" s="38">
        <v>96.97</v>
      </c>
      <c r="CZ7" s="38">
        <v>98.34</v>
      </c>
      <c r="DA7" s="38">
        <v>98.49</v>
      </c>
      <c r="DB7" s="38">
        <v>97.96</v>
      </c>
      <c r="DC7" s="38">
        <v>84.94</v>
      </c>
      <c r="DD7" s="38">
        <v>84.69</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SL639</cp:lastModifiedBy>
  <cp:lastPrinted>2020-01-29T08:25:10Z</cp:lastPrinted>
  <dcterms:created xsi:type="dcterms:W3CDTF">2019-12-05T05:32:05Z</dcterms:created>
  <dcterms:modified xsi:type="dcterms:W3CDTF">2020-01-29T08:27:17Z</dcterms:modified>
  <cp:category/>
</cp:coreProperties>
</file>