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\\flsv\庁内共有\1_課（室）共有【整理前】\285_上下水道局\99_上下水道局共有\③　下水道関係\02-0　決算\05 経営比較分析表（総務省）\H30\【経営比較分析表】提出用\下水道管理課（特地、個別）\"/>
    </mc:Choice>
  </mc:AlternateContent>
  <xr:revisionPtr revIDLastSave="0" documentId="13_ncr:1_{34358634-D15B-447E-AAA7-7A4A1647FB03}" xr6:coauthVersionLast="43" xr6:coauthVersionMax="43" xr10:uidLastSave="{00000000-0000-0000-0000-000000000000}"/>
  <workbookProtection workbookAlgorithmName="SHA-512" workbookHashValue="EWxixjSnf6fGPPF65IsifXk7RZECjSrInpe+MV+e16q8DU2TWRadhdz5oKEgAZeVA2FiBhekYibkhGgDuJkYRw==" workbookSaltValue="7fAxabJyZxfJ3tohgG2NXA==" workbookSpinCount="100000" lockStructure="1"/>
  <bookViews>
    <workbookView xWindow="0" yWindow="450" windowWidth="20490" windowHeight="1107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L10" i="4"/>
  <c r="W10" i="4"/>
  <c r="I10" i="4"/>
  <c r="BB8" i="4"/>
  <c r="AL8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<sst xmlns="http://schemas.openxmlformats.org/spreadsheetml/2006/main" count="239" uniqueCount="114">
  <si>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</si>
  <si>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</si>
  <si>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</si>
  <si>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</si>
  <si>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</si>
  <si>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</si>
  <si>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</si>
  <si>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</si>
  <si>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</si>
  <si>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</si>
  <si>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</si>
  <si>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</si>
  <si>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</si>
  <si>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</si>
  <si>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</si>
  <si>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</si>
  <si>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</si>
  <si>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</si>
  <si>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</si>
  <si>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</si>
  <si>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</si>
  <si>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</si>
  <si>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</si>
  <si>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</si>
  <si>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</si>
  <si>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</si>
  <si>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</si>
  <si>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</si>
  <si>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</si>
  <si>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</si>
  <si>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</si>
  <si>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</si>
  <si>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</si>
  <si>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</si>
  <si>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</si>
  <si>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</si>
  <si>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</si>
  <si>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</si>
  <si>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</si>
  <si>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</si>
  <si>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</si>
  <si>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</si>
  <si>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</si>
  <si>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</si>
  <si>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</si>
  <si>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</si>
  <si>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</si>
  <si>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</si>
  <si>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</si>
  <si>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</si>
  <si>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</si>
  <si>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</si>
  <si>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</si>
  <si>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</si>
  <si>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</si>
  <si>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</si>
  <si>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</si>
  <si>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</si>
  <si>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</si>
  <si>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</si>
  <si>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</si>
  <si>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</si>
  <si>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</si>
  <si>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</si>
  <si>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</si>
  <si>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</si>
  <si>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</si>
  <si>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</si>
  <si>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</si>
  <si>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</si>
  <si>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</si>
  <si>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</si>
  <si>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</si>
  <si>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</si>
  <si>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</si>
  <si>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</si>
  <si>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</si>
  <si>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</si>
  <si>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</si>
  <si>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</si>
  <si>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</si>
  <si>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</si>
  <si>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</si>
  <si>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</si>
  <si>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</si>
  <si>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</si>
  <si>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</si>
  <si>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</si>
  <si>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</si>
  <si>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</si>
  <si>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</si>
  <si>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</si>
  <si>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</si>
  <si>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</si>
  <si>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</si>
  <si>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</si>
  <si>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</si>
  <si>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</si>
  <si>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出雲市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</si>
  <si>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</si>
  <si>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</si>
  <si>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</si>
  <si>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</si>
  <si>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</si>
  <si>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</si>
  <si>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</si>
  <si>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</si>
  <si>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</si>
  <si>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</si>
  <si>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</si>
  <si>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</si>
  <si>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本事業は、平成15年度から実施した事業であり、法定耐用年数を経過する施設はなく、主にブロアポンプ等の機器類について、老朽化の状況に応じて修繕を行っている状況である。
　今後も適正な維持管理に努めるとともに、老朽化の進行、更新期の到来に備えて、長寿命化、更新の方針等について検討を行う必要がある。</t>
    <rPh sb="1" eb="2">
      <t>ホン</t>
    </rPh>
    <rPh sb="2" eb="4">
      <t>ジギョウ</t>
    </rPh>
    <rPh sb="6" eb="8">
      <t>ヘイセイ</t>
    </rPh>
    <rPh sb="10" eb="12">
      <t>ネンド</t>
    </rPh>
    <rPh sb="14" eb="16">
      <t>ジッシ</t>
    </rPh>
    <rPh sb="18" eb="20">
      <t>ジギョウ</t>
    </rPh>
    <rPh sb="24" eb="26">
      <t>ホウテイ</t>
    </rPh>
    <rPh sb="26" eb="28">
      <t>タイヨウ</t>
    </rPh>
    <rPh sb="28" eb="30">
      <t>ネンスウ</t>
    </rPh>
    <rPh sb="31" eb="33">
      <t>ケイカ</t>
    </rPh>
    <rPh sb="35" eb="37">
      <t>シセツ</t>
    </rPh>
    <rPh sb="41" eb="42">
      <t>オモ</t>
    </rPh>
    <rPh sb="49" eb="50">
      <t>トウ</t>
    </rPh>
    <rPh sb="51" eb="54">
      <t>キキルイ</t>
    </rPh>
    <rPh sb="59" eb="62">
      <t>ロウキュウカ</t>
    </rPh>
    <rPh sb="63" eb="65">
      <t>ジョウキョウ</t>
    </rPh>
    <rPh sb="66" eb="67">
      <t>オウ</t>
    </rPh>
    <rPh sb="69" eb="71">
      <t>シュウゼン</t>
    </rPh>
    <rPh sb="72" eb="73">
      <t>オコナ</t>
    </rPh>
    <rPh sb="77" eb="79">
      <t>ジョウキョウ</t>
    </rPh>
    <rPh sb="85" eb="87">
      <t>コンゴ</t>
    </rPh>
    <rPh sb="88" eb="90">
      <t>テキセイ</t>
    </rPh>
    <rPh sb="91" eb="93">
      <t>イジ</t>
    </rPh>
    <rPh sb="93" eb="95">
      <t>カンリ</t>
    </rPh>
    <rPh sb="96" eb="97">
      <t>ツト</t>
    </rPh>
    <rPh sb="104" eb="107">
      <t>ロウキュウカ</t>
    </rPh>
    <rPh sb="108" eb="110">
      <t>シンコウ</t>
    </rPh>
    <rPh sb="111" eb="114">
      <t>コウシンキ</t>
    </rPh>
    <rPh sb="115" eb="117">
      <t>トウライ</t>
    </rPh>
    <rPh sb="118" eb="119">
      <t>ソナ</t>
    </rPh>
    <rPh sb="122" eb="123">
      <t>チョウ</t>
    </rPh>
    <rPh sb="123" eb="126">
      <t>ジュミョウカ</t>
    </rPh>
    <rPh sb="127" eb="129">
      <t>コウシン</t>
    </rPh>
    <rPh sb="130" eb="132">
      <t>ホウシン</t>
    </rPh>
    <rPh sb="132" eb="133">
      <t>トウ</t>
    </rPh>
    <rPh sb="137" eb="139">
      <t>ケントウ</t>
    </rPh>
    <rPh sb="140" eb="141">
      <t>オコナ</t>
    </rPh>
    <rPh sb="142" eb="144">
      <t>ヒツヨウ</t>
    </rPh>
    <phoneticPr fontId="4"/>
  </si>
  <si>
    <t>　本事業は、個別排水処理事業とあわせ、浄化槽事業会計として実施している。
　経営状況は、公共下水道との負担の公平性の観点から、料金体系が同一となっており、料金収入等の自主財源で維持管理経費を賄う事ができず、市債償還額の不足分をあわせ、一般会計繰入金に頼らざるを得ない状況にある。　
　①収益的収支比率は、使用料収入及び一般会計繰入金の増等により、前年度から5.74ポイント向上している。
　④企業債残高対事業規模比率は、企業債残高の減及び使用料収入の増等により数値は改善している。
　汚水処理費は前年度に対し減となったことで、⑤経費回収率は、使用料収入の増もあり3.47ポイント向上し、⑥汚水処理原価は、有収水量の増量もあり16.2円減となった。しかし、汚水処理減価は類似団体平均を上回っており、更なる経費の削減を進め、経営状況の改善を進めていく必要がある。
　⑦施設利用率は、昨年度と同様であるが、本事業は個別の浄化槽設置であり、⑧水洗化率も99.72％と高いことから、数値の大幅な向上は見込めない状況である。</t>
    <rPh sb="1" eb="2">
      <t>ホン</t>
    </rPh>
    <rPh sb="2" eb="4">
      <t>ジギョウ</t>
    </rPh>
    <rPh sb="6" eb="8">
      <t>コベツ</t>
    </rPh>
    <rPh sb="8" eb="10">
      <t>ハイスイ</t>
    </rPh>
    <rPh sb="10" eb="12">
      <t>ショリ</t>
    </rPh>
    <rPh sb="12" eb="14">
      <t>ジギョウ</t>
    </rPh>
    <rPh sb="19" eb="22">
      <t>ジョウカソウ</t>
    </rPh>
    <rPh sb="22" eb="24">
      <t>ジギョウ</t>
    </rPh>
    <rPh sb="24" eb="26">
      <t>カイケイ</t>
    </rPh>
    <rPh sb="29" eb="31">
      <t>ジッシ</t>
    </rPh>
    <rPh sb="38" eb="40">
      <t>ケイエイ</t>
    </rPh>
    <rPh sb="40" eb="42">
      <t>ジョウキョウ</t>
    </rPh>
    <rPh sb="143" eb="146">
      <t>シュウエキテキ</t>
    </rPh>
    <rPh sb="146" eb="148">
      <t>シュウシ</t>
    </rPh>
    <rPh sb="148" eb="150">
      <t>ヒリツ</t>
    </rPh>
    <rPh sb="152" eb="155">
      <t>シヨウリョウ</t>
    </rPh>
    <rPh sb="155" eb="157">
      <t>シュウニュウ</t>
    </rPh>
    <rPh sb="157" eb="158">
      <t>オヨ</t>
    </rPh>
    <rPh sb="159" eb="161">
      <t>イッパン</t>
    </rPh>
    <rPh sb="161" eb="163">
      <t>カイケイ</t>
    </rPh>
    <rPh sb="163" eb="165">
      <t>クリイレ</t>
    </rPh>
    <rPh sb="165" eb="166">
      <t>キン</t>
    </rPh>
    <rPh sb="167" eb="168">
      <t>ゾウ</t>
    </rPh>
    <rPh sb="168" eb="169">
      <t>トウ</t>
    </rPh>
    <rPh sb="173" eb="175">
      <t>ゼンネン</t>
    </rPh>
    <rPh sb="175" eb="176">
      <t>ド</t>
    </rPh>
    <rPh sb="186" eb="188">
      <t>コウジョウ</t>
    </rPh>
    <rPh sb="196" eb="198">
      <t>キギョウ</t>
    </rPh>
    <rPh sb="198" eb="199">
      <t>サイ</t>
    </rPh>
    <rPh sb="199" eb="201">
      <t>ザンダカ</t>
    </rPh>
    <rPh sb="201" eb="202">
      <t>タイ</t>
    </rPh>
    <rPh sb="202" eb="204">
      <t>ジギョウ</t>
    </rPh>
    <rPh sb="204" eb="206">
      <t>キボ</t>
    </rPh>
    <rPh sb="206" eb="208">
      <t>ヒリツ</t>
    </rPh>
    <rPh sb="210" eb="212">
      <t>キギョウ</t>
    </rPh>
    <rPh sb="212" eb="213">
      <t>サイ</t>
    </rPh>
    <rPh sb="213" eb="215">
      <t>ザンダカ</t>
    </rPh>
    <rPh sb="216" eb="217">
      <t>ゲン</t>
    </rPh>
    <rPh sb="217" eb="218">
      <t>オヨ</t>
    </rPh>
    <rPh sb="219" eb="222">
      <t>シヨウリョウ</t>
    </rPh>
    <rPh sb="222" eb="224">
      <t>シュウニュウ</t>
    </rPh>
    <rPh sb="225" eb="226">
      <t>ゾウ</t>
    </rPh>
    <rPh sb="226" eb="227">
      <t>トウ</t>
    </rPh>
    <rPh sb="230" eb="232">
      <t>スウチ</t>
    </rPh>
    <rPh sb="233" eb="235">
      <t>カイゼン</t>
    </rPh>
    <rPh sb="242" eb="244">
      <t>オスイ</t>
    </rPh>
    <rPh sb="244" eb="246">
      <t>ショリ</t>
    </rPh>
    <rPh sb="246" eb="247">
      <t>ヒ</t>
    </rPh>
    <rPh sb="248" eb="251">
      <t>ゼンネンド</t>
    </rPh>
    <rPh sb="252" eb="253">
      <t>タイ</t>
    </rPh>
    <rPh sb="254" eb="255">
      <t>ゲン</t>
    </rPh>
    <rPh sb="289" eb="291">
      <t>コウジョウ</t>
    </rPh>
    <rPh sb="294" eb="296">
      <t>オスイ</t>
    </rPh>
    <rPh sb="296" eb="298">
      <t>ショリ</t>
    </rPh>
    <rPh sb="298" eb="300">
      <t>ゲンカ</t>
    </rPh>
    <rPh sb="302" eb="306">
      <t>ユウシュウスイリョウ</t>
    </rPh>
    <rPh sb="307" eb="308">
      <t>ゾウ</t>
    </rPh>
    <rPh sb="308" eb="309">
      <t>リョウ</t>
    </rPh>
    <rPh sb="316" eb="317">
      <t>エン</t>
    </rPh>
    <rPh sb="317" eb="318">
      <t>ゲン</t>
    </rPh>
    <rPh sb="327" eb="329">
      <t>オスイ</t>
    </rPh>
    <rPh sb="329" eb="331">
      <t>ショリ</t>
    </rPh>
    <rPh sb="331" eb="333">
      <t>ゲンカ</t>
    </rPh>
    <rPh sb="334" eb="336">
      <t>ルイジ</t>
    </rPh>
    <rPh sb="336" eb="338">
      <t>ダンタイ</t>
    </rPh>
    <rPh sb="338" eb="340">
      <t>ヘイキン</t>
    </rPh>
    <rPh sb="341" eb="343">
      <t>ウワマワ</t>
    </rPh>
    <rPh sb="348" eb="349">
      <t>サラ</t>
    </rPh>
    <rPh sb="351" eb="353">
      <t>ケイヒ</t>
    </rPh>
    <rPh sb="354" eb="356">
      <t>サクゲン</t>
    </rPh>
    <rPh sb="357" eb="358">
      <t>スス</t>
    </rPh>
    <rPh sb="360" eb="362">
      <t>ケイエイ</t>
    </rPh>
    <rPh sb="362" eb="364">
      <t>ジョウキョウ</t>
    </rPh>
    <rPh sb="365" eb="367">
      <t>カイゼン</t>
    </rPh>
    <rPh sb="368" eb="369">
      <t>スス</t>
    </rPh>
    <rPh sb="373" eb="375">
      <t>ヒツヨウ</t>
    </rPh>
    <rPh sb="382" eb="384">
      <t>シセツ</t>
    </rPh>
    <rPh sb="384" eb="387">
      <t>リヨウリツ</t>
    </rPh>
    <rPh sb="389" eb="392">
      <t>サクネンド</t>
    </rPh>
    <rPh sb="393" eb="395">
      <t>ドウヨウ</t>
    </rPh>
    <rPh sb="400" eb="401">
      <t>ホン</t>
    </rPh>
    <rPh sb="401" eb="403">
      <t>ジギョウ</t>
    </rPh>
    <rPh sb="404" eb="406">
      <t>コベツ</t>
    </rPh>
    <rPh sb="407" eb="410">
      <t>ジョウカソウ</t>
    </rPh>
    <rPh sb="410" eb="412">
      <t>セッチ</t>
    </rPh>
    <rPh sb="417" eb="420">
      <t>スイセンカ</t>
    </rPh>
    <rPh sb="420" eb="421">
      <t>リツ</t>
    </rPh>
    <rPh sb="429" eb="430">
      <t>タカ</t>
    </rPh>
    <rPh sb="436" eb="438">
      <t>スウチ</t>
    </rPh>
    <rPh sb="439" eb="441">
      <t>オオハバ</t>
    </rPh>
    <rPh sb="442" eb="444">
      <t>コウジョウ</t>
    </rPh>
    <rPh sb="445" eb="447">
      <t>ミコ</t>
    </rPh>
    <rPh sb="450" eb="452">
      <t>ジョウキョウ</t>
    </rPh>
    <phoneticPr fontId="4"/>
  </si>
  <si>
    <t>　本事業は、平成29年度で新規の設置事業を終了した。設置後の平成30年度は、新規接続により有収水量及び使用料収入は増となった。
　しかし、処理区域内人口は減少傾向であることから、使用料収入の増は見込みにくく、引き続き経費の削減等に努め、経営改善を図っていくことが必要である。</t>
    <rPh sb="1" eb="2">
      <t>ホン</t>
    </rPh>
    <rPh sb="2" eb="4">
      <t>ジギョウ</t>
    </rPh>
    <rPh sb="6" eb="8">
      <t>ヘイセイ</t>
    </rPh>
    <rPh sb="10" eb="12">
      <t>ネンド</t>
    </rPh>
    <rPh sb="13" eb="15">
      <t>シンキ</t>
    </rPh>
    <rPh sb="16" eb="18">
      <t>セッチ</t>
    </rPh>
    <rPh sb="18" eb="20">
      <t>ジギョウ</t>
    </rPh>
    <rPh sb="21" eb="23">
      <t>シュウリョウ</t>
    </rPh>
    <rPh sb="26" eb="28">
      <t>セッチ</t>
    </rPh>
    <rPh sb="28" eb="29">
      <t>アト</t>
    </rPh>
    <rPh sb="30" eb="32">
      <t>ヘイセイ</t>
    </rPh>
    <rPh sb="34" eb="36">
      <t>ネンド</t>
    </rPh>
    <rPh sb="38" eb="40">
      <t>シンキ</t>
    </rPh>
    <rPh sb="40" eb="42">
      <t>セツゾク</t>
    </rPh>
    <rPh sb="45" eb="46">
      <t>ユウ</t>
    </rPh>
    <rPh sb="46" eb="47">
      <t>シュウ</t>
    </rPh>
    <rPh sb="47" eb="49">
      <t>スイリョウ</t>
    </rPh>
    <rPh sb="49" eb="50">
      <t>オヨ</t>
    </rPh>
    <rPh sb="51" eb="54">
      <t>シヨウリョウ</t>
    </rPh>
    <rPh sb="54" eb="56">
      <t>シュウニュウ</t>
    </rPh>
    <rPh sb="57" eb="58">
      <t>ゾウ</t>
    </rPh>
    <rPh sb="69" eb="71">
      <t>ショリ</t>
    </rPh>
    <rPh sb="71" eb="73">
      <t>クイキ</t>
    </rPh>
    <rPh sb="73" eb="74">
      <t>ナイ</t>
    </rPh>
    <rPh sb="74" eb="76">
      <t>ジンコウ</t>
    </rPh>
    <rPh sb="77" eb="79">
      <t>ゲンショウ</t>
    </rPh>
    <rPh sb="79" eb="81">
      <t>ケイコウ</t>
    </rPh>
    <rPh sb="89" eb="92">
      <t>シヨウリョウ</t>
    </rPh>
    <rPh sb="92" eb="94">
      <t>シュウニュウ</t>
    </rPh>
    <rPh sb="95" eb="96">
      <t>ゾウ</t>
    </rPh>
    <rPh sb="97" eb="99">
      <t>ミコミ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</si>
</sst>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4-498B-AAC9-3A9DE9A52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A4-498B-AAC9-3A9DE9A52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57.17</c:v>
                </c:pt>
                <c:pt idx="1">
                  <c:v>51.95</c:v>
                </c:pt>
                <c:pt idx="2">
                  <c:v>54.6</c:v>
                </c:pt>
                <c:pt idx="3">
                  <c:v>52.01</c:v>
                </c:pt>
                <c:pt idx="4">
                  <c:v>52.33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4-47D5-BE83-49D77DA5F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59.08</c:v>
                </c:pt>
                <c:pt idx="1">
                  <c:v>58.25</c:v>
                </c:pt>
                <c:pt idx="2">
                  <c:v>61.55</c:v>
                </c:pt>
                <c:pt idx="3">
                  <c:v>57.22</c:v>
                </c:pt>
                <c:pt idx="4">
                  <c:v>59.94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54-47D5-BE83-49D77DA5F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99.75</c:v>
                </c:pt>
                <c:pt idx="1">
                  <c:v>99.79</c:v>
                </c:pt>
                <c:pt idx="2">
                  <c:v>99.8</c:v>
                </c:pt>
                <c:pt idx="3">
                  <c:v>99.75</c:v>
                </c:pt>
                <c:pt idx="4">
                  <c:v>99.72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92-488D-B01B-91BAE30A3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77.12</c:v>
                </c:pt>
                <c:pt idx="1">
                  <c:v>68.150000000000006</c:v>
                </c:pt>
                <c:pt idx="2">
                  <c:v>67.489999999999995</c:v>
                </c:pt>
                <c:pt idx="3">
                  <c:v>67.290000000000006</c:v>
                </c:pt>
                <c:pt idx="4">
                  <c:v>89.66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92-488D-B01B-91BAE30A3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88</c:v>
                </c:pt>
                <c:pt idx="1">
                  <c:v>88.41</c:v>
                </c:pt>
                <c:pt idx="2">
                  <c:v>90.55</c:v>
                </c:pt>
                <c:pt idx="3">
                  <c:v>93.2</c:v>
                </c:pt>
                <c:pt idx="4">
                  <c:v>98.94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A-4C68-B932-575C61AF7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0A-4C68-B932-575C61AF7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B-4B6B-A07C-05BEF0151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DB-4B6B-A07C-05BEF0151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9-4D2A-9AE7-DEA08B90D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29-4D2A-9AE7-DEA08B90D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6D-4FED-B619-1A287050E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6D-4FED-B619-1A287050E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A-4A94-A90F-F74243B0B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7A-4A94-A90F-F74243B0B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399.26</c:v>
                </c:pt>
                <c:pt idx="1">
                  <c:v>393.09</c:v>
                </c:pt>
                <c:pt idx="2">
                  <c:v>334.82</c:v>
                </c:pt>
                <c:pt idx="3">
                  <c:v>236.49</c:v>
                </c:pt>
                <c:pt idx="4">
                  <c:v>9.85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C-44EC-9262-76D6B2A7D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416.91</c:v>
                </c:pt>
                <c:pt idx="1">
                  <c:v>392.19</c:v>
                </c:pt>
                <c:pt idx="2">
                  <c:v>413.5</c:v>
                </c:pt>
                <c:pt idx="3">
                  <c:v>407.42</c:v>
                </c:pt>
                <c:pt idx="4">
                  <c:v>296.89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1C-44EC-9262-76D6B2A7D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58.13</c:v>
                </c:pt>
                <c:pt idx="1">
                  <c:v>59</c:v>
                </c:pt>
                <c:pt idx="2">
                  <c:v>64.61</c:v>
                </c:pt>
                <c:pt idx="3">
                  <c:v>61.11</c:v>
                </c:pt>
                <c:pt idx="4">
                  <c:v>64.58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3-47DE-B67C-93DF4D31E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57.93</c:v>
                </c:pt>
                <c:pt idx="1">
                  <c:v>57.03</c:v>
                </c:pt>
                <c:pt idx="2">
                  <c:v>55.84</c:v>
                </c:pt>
                <c:pt idx="3">
                  <c:v>57.08</c:v>
                </c:pt>
                <c:pt idx="4">
                  <c:v>63.06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63-47DE-B67C-93DF4D31E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301.26</c:v>
                </c:pt>
                <c:pt idx="1">
                  <c:v>298.25</c:v>
                </c:pt>
                <c:pt idx="2">
                  <c:v>271.95</c:v>
                </c:pt>
                <c:pt idx="3">
                  <c:v>288.43</c:v>
                </c:pt>
                <c:pt idx="4">
                  <c:v>272.23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8-497C-831D-587347537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276.93</c:v>
                </c:pt>
                <c:pt idx="1">
                  <c:v>283.73</c:v>
                </c:pt>
                <c:pt idx="2">
                  <c:v>287.57</c:v>
                </c:pt>
                <c:pt idx="3">
                  <c:v>286.86</c:v>
                </c:pt>
                <c:pt idx="4">
                  <c:v>264.77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8-497C-831D-587347537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【325.02】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55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島根県　出雲市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特定地域生活排水処理</v>
      </c>
      <c r="Q8" s="71"/>
      <c r="R8" s="71"/>
      <c r="S8" s="71"/>
      <c r="T8" s="71"/>
      <c r="U8" s="71"/>
      <c r="V8" s="71"/>
      <c r="W8" s="71" t="str">
        <f>データ!L6</f>
        <v>K2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175790</v>
      </c>
      <c r="AM8" s="68"/>
      <c r="AN8" s="68"/>
      <c r="AO8" s="68"/>
      <c r="AP8" s="68"/>
      <c r="AQ8" s="68"/>
      <c r="AR8" s="68"/>
      <c r="AS8" s="68"/>
      <c r="AT8" s="67">
        <f>データ!T6</f>
        <v>624.36</v>
      </c>
      <c r="AU8" s="67"/>
      <c r="AV8" s="67"/>
      <c r="AW8" s="67"/>
      <c r="AX8" s="67"/>
      <c r="AY8" s="67"/>
      <c r="AZ8" s="67"/>
      <c r="BA8" s="67"/>
      <c r="BB8" s="67">
        <f>データ!U6</f>
        <v>281.55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2.25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3291</v>
      </c>
      <c r="AE10" s="68"/>
      <c r="AF10" s="68"/>
      <c r="AG10" s="68"/>
      <c r="AH10" s="68"/>
      <c r="AI10" s="68"/>
      <c r="AJ10" s="68"/>
      <c r="AK10" s="2"/>
      <c r="AL10" s="68">
        <f>データ!V6</f>
        <v>3955</v>
      </c>
      <c r="AM10" s="68"/>
      <c r="AN10" s="68"/>
      <c r="AO10" s="68"/>
      <c r="AP10" s="68"/>
      <c r="AQ10" s="68"/>
      <c r="AR10" s="68"/>
      <c r="AS10" s="68"/>
      <c r="AT10" s="67">
        <f>データ!W6</f>
        <v>0.02</v>
      </c>
      <c r="AU10" s="67"/>
      <c r="AV10" s="67"/>
      <c r="AW10" s="67"/>
      <c r="AX10" s="67"/>
      <c r="AY10" s="67"/>
      <c r="AZ10" s="67"/>
      <c r="BA10" s="67"/>
      <c r="BB10" s="67">
        <f>データ!X6</f>
        <v>197750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112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111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113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【325.02】</v>
      </c>
      <c r="I86" s="26" t="str">
        <f>データ!CA6</f>
        <v>【60.61】</v>
      </c>
      <c r="J86" s="26" t="str">
        <f>データ!CL6</f>
        <v>【270.94】</v>
      </c>
      <c r="K86" s="26" t="str">
        <f>データ!CW6</f>
        <v>【57.80】</v>
      </c>
      <c r="L86" s="26" t="str">
        <f>データ!DH6</f>
        <v>【78.90】</v>
      </c>
      <c r="M86" s="26" t="s">
        <v>43</v>
      </c>
      <c r="N86" s="26" t="s">
        <v>44</v>
      </c>
      <c r="O86" s="26" t="str">
        <f>データ!EO6</f>
        <v>【-】</v>
      </c>
    </row>
  </sheetData>
  <sheetProtection algorithmName="SHA-512" hashValue="goddZtM4RHpYffhrBz+tLA6CBltJmCl/dQsh5dP5Z5BXULW0iGIQsnQuThdJNcVo0ejaE32QeMKTD2ToeXfjOA==" saltValue="ZE+aqDdiKQG302i4oay1G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322032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島根県　出雲市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2.25</v>
      </c>
      <c r="Q6" s="34">
        <f t="shared" si="3"/>
        <v>100</v>
      </c>
      <c r="R6" s="34">
        <f t="shared" si="3"/>
        <v>3291</v>
      </c>
      <c r="S6" s="34">
        <f t="shared" si="3"/>
        <v>175790</v>
      </c>
      <c r="T6" s="34">
        <f t="shared" si="3"/>
        <v>624.36</v>
      </c>
      <c r="U6" s="34">
        <f t="shared" si="3"/>
        <v>281.55</v>
      </c>
      <c r="V6" s="34">
        <f t="shared" si="3"/>
        <v>3955</v>
      </c>
      <c r="W6" s="34">
        <f t="shared" si="3"/>
        <v>0.02</v>
      </c>
      <c r="X6" s="34">
        <f t="shared" si="3"/>
        <v>197750</v>
      </c>
      <c r="Y6" s="35">
        <f>IF(Y7="",NA(),Y7)</f>
        <v>88</v>
      </c>
      <c r="Z6" s="35">
        <f t="shared" ref="Z6:AH6" si="4">IF(Z7="",NA(),Z7)</f>
        <v>88.41</v>
      </c>
      <c r="AA6" s="35">
        <f t="shared" si="4"/>
        <v>90.55</v>
      </c>
      <c r="AB6" s="35">
        <f t="shared" si="4"/>
        <v>93.2</v>
      </c>
      <c r="AC6" s="35">
        <f t="shared" si="4"/>
        <v>98.94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399.26</v>
      </c>
      <c r="BG6" s="35">
        <f t="shared" ref="BG6:BO6" si="7">IF(BG7="",NA(),BG7)</f>
        <v>393.09</v>
      </c>
      <c r="BH6" s="35">
        <f t="shared" si="7"/>
        <v>334.82</v>
      </c>
      <c r="BI6" s="35">
        <f t="shared" si="7"/>
        <v>236.49</v>
      </c>
      <c r="BJ6" s="35">
        <f t="shared" si="7"/>
        <v>9.85</v>
      </c>
      <c r="BK6" s="35">
        <f t="shared" si="7"/>
        <v>416.91</v>
      </c>
      <c r="BL6" s="35">
        <f t="shared" si="7"/>
        <v>392.19</v>
      </c>
      <c r="BM6" s="35">
        <f t="shared" si="7"/>
        <v>413.5</v>
      </c>
      <c r="BN6" s="35">
        <f t="shared" si="7"/>
        <v>407.42</v>
      </c>
      <c r="BO6" s="35">
        <f t="shared" si="7"/>
        <v>296.89</v>
      </c>
      <c r="BP6" s="34" t="str">
        <f>IF(BP7="","",IF(BP7="-","【-】","【"&amp;SUBSTITUTE(TEXT(BP7,"#,##0.00"),"-","△")&amp;"】"))</f>
        <v>【325.02】</v>
      </c>
      <c r="BQ6" s="35">
        <f>IF(BQ7="",NA(),BQ7)</f>
        <v>58.13</v>
      </c>
      <c r="BR6" s="35">
        <f t="shared" ref="BR6:BZ6" si="8">IF(BR7="",NA(),BR7)</f>
        <v>59</v>
      </c>
      <c r="BS6" s="35">
        <f t="shared" si="8"/>
        <v>64.61</v>
      </c>
      <c r="BT6" s="35">
        <f t="shared" si="8"/>
        <v>61.11</v>
      </c>
      <c r="BU6" s="35">
        <f t="shared" si="8"/>
        <v>64.58</v>
      </c>
      <c r="BV6" s="35">
        <f t="shared" si="8"/>
        <v>57.93</v>
      </c>
      <c r="BW6" s="35">
        <f t="shared" si="8"/>
        <v>57.03</v>
      </c>
      <c r="BX6" s="35">
        <f t="shared" si="8"/>
        <v>55.84</v>
      </c>
      <c r="BY6" s="35">
        <f t="shared" si="8"/>
        <v>57.08</v>
      </c>
      <c r="BZ6" s="35">
        <f t="shared" si="8"/>
        <v>63.06</v>
      </c>
      <c r="CA6" s="34" t="str">
        <f>IF(CA7="","",IF(CA7="-","【-】","【"&amp;SUBSTITUTE(TEXT(CA7,"#,##0.00"),"-","△")&amp;"】"))</f>
        <v>【60.61】</v>
      </c>
      <c r="CB6" s="35">
        <f>IF(CB7="",NA(),CB7)</f>
        <v>301.26</v>
      </c>
      <c r="CC6" s="35">
        <f t="shared" ref="CC6:CK6" si="9">IF(CC7="",NA(),CC7)</f>
        <v>298.25</v>
      </c>
      <c r="CD6" s="35">
        <f t="shared" si="9"/>
        <v>271.95</v>
      </c>
      <c r="CE6" s="35">
        <f t="shared" si="9"/>
        <v>288.43</v>
      </c>
      <c r="CF6" s="35">
        <f t="shared" si="9"/>
        <v>272.23</v>
      </c>
      <c r="CG6" s="35">
        <f t="shared" si="9"/>
        <v>276.93</v>
      </c>
      <c r="CH6" s="35">
        <f t="shared" si="9"/>
        <v>283.73</v>
      </c>
      <c r="CI6" s="35">
        <f t="shared" si="9"/>
        <v>287.57</v>
      </c>
      <c r="CJ6" s="35">
        <f t="shared" si="9"/>
        <v>286.86</v>
      </c>
      <c r="CK6" s="35">
        <f t="shared" si="9"/>
        <v>264.77</v>
      </c>
      <c r="CL6" s="34" t="str">
        <f>IF(CL7="","",IF(CL7="-","【-】","【"&amp;SUBSTITUTE(TEXT(CL7,"#,##0.00"),"-","△")&amp;"】"))</f>
        <v>【270.94】</v>
      </c>
      <c r="CM6" s="35">
        <f>IF(CM7="",NA(),CM7)</f>
        <v>57.17</v>
      </c>
      <c r="CN6" s="35">
        <f t="shared" ref="CN6:CV6" si="10">IF(CN7="",NA(),CN7)</f>
        <v>51.95</v>
      </c>
      <c r="CO6" s="35">
        <f t="shared" si="10"/>
        <v>54.6</v>
      </c>
      <c r="CP6" s="35">
        <f t="shared" si="10"/>
        <v>52.01</v>
      </c>
      <c r="CQ6" s="35">
        <f t="shared" si="10"/>
        <v>52.33</v>
      </c>
      <c r="CR6" s="35">
        <f t="shared" si="10"/>
        <v>59.08</v>
      </c>
      <c r="CS6" s="35">
        <f t="shared" si="10"/>
        <v>58.25</v>
      </c>
      <c r="CT6" s="35">
        <f t="shared" si="10"/>
        <v>61.55</v>
      </c>
      <c r="CU6" s="35">
        <f t="shared" si="10"/>
        <v>57.22</v>
      </c>
      <c r="CV6" s="35">
        <f t="shared" si="10"/>
        <v>59.94</v>
      </c>
      <c r="CW6" s="34" t="str">
        <f>IF(CW7="","",IF(CW7="-","【-】","【"&amp;SUBSTITUTE(TEXT(CW7,"#,##0.00"),"-","△")&amp;"】"))</f>
        <v>【57.80】</v>
      </c>
      <c r="CX6" s="35">
        <f>IF(CX7="",NA(),CX7)</f>
        <v>99.75</v>
      </c>
      <c r="CY6" s="35">
        <f t="shared" ref="CY6:DG6" si="11">IF(CY7="",NA(),CY7)</f>
        <v>99.79</v>
      </c>
      <c r="CZ6" s="35">
        <f t="shared" si="11"/>
        <v>99.8</v>
      </c>
      <c r="DA6" s="35">
        <f t="shared" si="11"/>
        <v>99.75</v>
      </c>
      <c r="DB6" s="35">
        <f t="shared" si="11"/>
        <v>99.72</v>
      </c>
      <c r="DC6" s="35">
        <f t="shared" si="11"/>
        <v>77.12</v>
      </c>
      <c r="DD6" s="35">
        <f t="shared" si="11"/>
        <v>68.150000000000006</v>
      </c>
      <c r="DE6" s="35">
        <f t="shared" si="11"/>
        <v>67.489999999999995</v>
      </c>
      <c r="DF6" s="35">
        <f t="shared" si="11"/>
        <v>67.290000000000006</v>
      </c>
      <c r="DG6" s="35">
        <f t="shared" si="11"/>
        <v>89.66</v>
      </c>
      <c r="DH6" s="34" t="str">
        <f>IF(DH7="","",IF(DH7="-","【-】","【"&amp;SUBSTITUTE(TEXT(DH7,"#,##0.00"),"-","△")&amp;"】"))</f>
        <v>【78.90】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2018</v>
      </c>
      <c r="C7" s="37">
        <v>322032</v>
      </c>
      <c r="D7" s="37">
        <v>47</v>
      </c>
      <c r="E7" s="37">
        <v>18</v>
      </c>
      <c r="F7" s="37">
        <v>0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2.25</v>
      </c>
      <c r="Q7" s="38">
        <v>100</v>
      </c>
      <c r="R7" s="38">
        <v>3291</v>
      </c>
      <c r="S7" s="38">
        <v>175790</v>
      </c>
      <c r="T7" s="38">
        <v>624.36</v>
      </c>
      <c r="U7" s="38">
        <v>281.55</v>
      </c>
      <c r="V7" s="38">
        <v>3955</v>
      </c>
      <c r="W7" s="38">
        <v>0.02</v>
      </c>
      <c r="X7" s="38">
        <v>197750</v>
      </c>
      <c r="Y7" s="38">
        <v>88</v>
      </c>
      <c r="Z7" s="38">
        <v>88.41</v>
      </c>
      <c r="AA7" s="38">
        <v>90.55</v>
      </c>
      <c r="AB7" s="38">
        <v>93.2</v>
      </c>
      <c r="AC7" s="38">
        <v>98.94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399.26</v>
      </c>
      <c r="BG7" s="38">
        <v>393.09</v>
      </c>
      <c r="BH7" s="38">
        <v>334.82</v>
      </c>
      <c r="BI7" s="38">
        <v>236.49</v>
      </c>
      <c r="BJ7" s="38">
        <v>9.85</v>
      </c>
      <c r="BK7" s="38">
        <v>416.91</v>
      </c>
      <c r="BL7" s="38">
        <v>392.19</v>
      </c>
      <c r="BM7" s="38">
        <v>413.5</v>
      </c>
      <c r="BN7" s="38">
        <v>407.42</v>
      </c>
      <c r="BO7" s="38">
        <v>296.89</v>
      </c>
      <c r="BP7" s="38">
        <v>325.02</v>
      </c>
      <c r="BQ7" s="38">
        <v>58.13</v>
      </c>
      <c r="BR7" s="38">
        <v>59</v>
      </c>
      <c r="BS7" s="38">
        <v>64.61</v>
      </c>
      <c r="BT7" s="38">
        <v>61.11</v>
      </c>
      <c r="BU7" s="38">
        <v>64.58</v>
      </c>
      <c r="BV7" s="38">
        <v>57.93</v>
      </c>
      <c r="BW7" s="38">
        <v>57.03</v>
      </c>
      <c r="BX7" s="38">
        <v>55.84</v>
      </c>
      <c r="BY7" s="38">
        <v>57.08</v>
      </c>
      <c r="BZ7" s="38">
        <v>63.06</v>
      </c>
      <c r="CA7" s="38">
        <v>60.61</v>
      </c>
      <c r="CB7" s="38">
        <v>301.26</v>
      </c>
      <c r="CC7" s="38">
        <v>298.25</v>
      </c>
      <c r="CD7" s="38">
        <v>271.95</v>
      </c>
      <c r="CE7" s="38">
        <v>288.43</v>
      </c>
      <c r="CF7" s="38">
        <v>272.23</v>
      </c>
      <c r="CG7" s="38">
        <v>276.93</v>
      </c>
      <c r="CH7" s="38">
        <v>283.73</v>
      </c>
      <c r="CI7" s="38">
        <v>287.57</v>
      </c>
      <c r="CJ7" s="38">
        <v>286.86</v>
      </c>
      <c r="CK7" s="38">
        <v>264.77</v>
      </c>
      <c r="CL7" s="38">
        <v>270.94</v>
      </c>
      <c r="CM7" s="38">
        <v>57.17</v>
      </c>
      <c r="CN7" s="38">
        <v>51.95</v>
      </c>
      <c r="CO7" s="38">
        <v>54.6</v>
      </c>
      <c r="CP7" s="38">
        <v>52.01</v>
      </c>
      <c r="CQ7" s="38">
        <v>52.33</v>
      </c>
      <c r="CR7" s="38">
        <v>59.08</v>
      </c>
      <c r="CS7" s="38">
        <v>58.25</v>
      </c>
      <c r="CT7" s="38">
        <v>61.55</v>
      </c>
      <c r="CU7" s="38">
        <v>57.22</v>
      </c>
      <c r="CV7" s="38">
        <v>59.94</v>
      </c>
      <c r="CW7" s="38">
        <v>57.8</v>
      </c>
      <c r="CX7" s="38">
        <v>99.75</v>
      </c>
      <c r="CY7" s="38">
        <v>99.79</v>
      </c>
      <c r="CZ7" s="38">
        <v>99.8</v>
      </c>
      <c r="DA7" s="38">
        <v>99.75</v>
      </c>
      <c r="DB7" s="38">
        <v>99.72</v>
      </c>
      <c r="DC7" s="38">
        <v>77.12</v>
      </c>
      <c r="DD7" s="38">
        <v>68.150000000000006</v>
      </c>
      <c r="DE7" s="38">
        <v>67.489999999999995</v>
      </c>
      <c r="DF7" s="38">
        <v>67.290000000000006</v>
      </c>
      <c r="DG7" s="38">
        <v>89.66</v>
      </c>
      <c r="DH7" s="38">
        <v>78.900000000000006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SL639</cp:lastModifiedBy>
  <cp:lastPrinted>2020-01-29T08:23:42Z</cp:lastPrinted>
  <dcterms:created xsi:type="dcterms:W3CDTF">2019-12-05T05:29:43Z</dcterms:created>
  <dcterms:modified xsi:type="dcterms:W3CDTF">2020-01-29T08:24:59Z</dcterms:modified>
  <cp:category/>
</cp:coreProperties>
</file>