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flsv\庁内共有\1_課（室）共有【整理前】\285_上下水道局\99_上下水道局共有\③　下水道関係\02-0　決算\05 経営比較分析表（総務省）\H30\【経営比較分析表】提出用\経営企画課（公共、特環、農集、漁集、小規模）\"/>
    </mc:Choice>
  </mc:AlternateContent>
  <xr:revisionPtr revIDLastSave="0" documentId="13_ncr:1_{A9D9AA19-2235-4AA9-AD44-1106135EDE55}" xr6:coauthVersionLast="43" xr6:coauthVersionMax="43" xr10:uidLastSave="{00000000-0000-0000-0000-000000000000}"/>
  <workbookProtection workbookAlgorithmName="SHA-512" workbookHashValue="C7w/VbA8uDNyAQQML6g6sJuCYiuWtEhu3Vc/Us+MRMREvnclP1Pr2lnKfJgQK0tYC876opnD2k7LAAOijO1VAQ==" workbookSaltValue="lrHzbILsUkdojuiZ7YBS2g=="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<sst xmlns="http://schemas.openxmlformats.org/spreadsheetml/2006/main" count="228" uniqueCount="115">
  <si>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</si>
  <si>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</si>
  <si>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</si>
  <si>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</si>
  <si>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</si>
  <si>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</si>
  <si>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</si>
  <si>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</si>
  <si>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</si>
  <si>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</si>
  <si>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</si>
  <si>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</si>
  <si>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</si>
  <si>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</si>
  <si>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</si>
  <si>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</si>
  <si>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</si>
  <si>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</si>
  <si>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</si>
  <si>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</si>
  <si>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</si>
  <si>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</si>
  <si>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</si>
  <si>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</si>
  <si>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</si>
  <si>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</si>
  <si>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</si>
  <si>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</si>
  <si>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</si>
  <si>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</si>
  <si>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</si>
  <si>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</si>
  <si>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</si>
  <si>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</si>
  <si>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</si>
  <si>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</si>
  <si>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</si>
  <si>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</si>
  <si>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</si>
  <si>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</si>
  <si>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</si>
  <si>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</si>
  <si>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</si>
  <si>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</si>
  <si>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</si>
  <si>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</si>
  <si>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</si>
  <si>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</si>
  <si>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</si>
  <si>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</si>
  <si>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</si>
  <si>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</si>
  <si>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</si>
  <si>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</si>
  <si>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</si>
  <si>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</si>
  <si>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</si>
  <si>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</si>
  <si>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</si>
  <si>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</si>
  <si>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</si>
  <si>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</si>
  <si>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</si>
  <si>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</si>
  <si>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</si>
  <si>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</si>
  <si>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</si>
  <si>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</si>
  <si>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</si>
  <si>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</si>
  <si>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</si>
  <si>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</si>
  <si>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</si>
  <si>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</si>
  <si>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</si>
  <si>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</si>
  <si>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</si>
  <si>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</si>
  <si>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</si>
  <si>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</si>
  <si>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</si>
  <si>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</si>
  <si>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</si>
  <si>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</si>
  <si>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</si>
  <si>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</si>
  <si>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</si>
  <si>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</si>
  <si>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</si>
  <si>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</si>
  <si>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</si>
  <si>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</si>
  <si>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</si>
  <si>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</si>
  <si>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</si>
  <si>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</si>
  <si>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</si>
  <si>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</si>
  <si>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</si>
  <si>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</si>
  <si>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</si>
  <si>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</si>
  <si>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</si>
  <si>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</si>
  <si>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</si>
  <si>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</si>
  <si>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</si>
  <si>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</si>
  <si>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</si>
  <si>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</si>
  <si>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</si>
  <si>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</si>
  <si>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漁業集落排水事業は、農業集落排水、小規模集合排水事業と同一会計で運営を行っている。
　経営状況は、他の集落排水事業と同様、料金体系が負担の公平性の観点から公共下水道と同一となっていることから、使用料収入等の自主財源で維持管理経費を賄う事ができず、市債償還額の不足分をあわせた収支不足額を一般会計繰入金、資本費平準化債等の借入によって、例年、実質収支を均衡としているが、令和元年度から公営企業会計に移行したため、平成30年度は打切り決算となり、実質収支は黒字となっている。
　①収益的収支比率は、市債元利償還金の不足額について一般会計繰入金及び資本費平準化債の借入により措置をしている状況であるが、打切り決算に伴い、総費用及び地方債償還金が減となったため、昨年度から大幅な増となっている。
　⑤経費回収率、⑥汚水処理原価は、類似団体平均よりも上位となっている。なお、汚水処理原価については、打切り決算に伴い、汚水処理費が減となったため、昨年度から大幅な減となっている。
　⑦施設利用率についても、汚水処理量の減少により、昨年度から1.49ポイント下落し、類似団体平均を下回っている。
　⑧水洗化率は、昨年度から0.56ポイント向上し、類似団体平均に比べ上位となっている。
　本事業は新設事業を平成23年度に終了しており、処理区域内人口及び水洗化人口は減少傾向にあることから、今後の大きな向上は見込めない状況であるが、引き続き未接続の解消に向け、接続促進に努めていく必要がある。</t>
    <rPh sb="1" eb="2">
      <t>ギョ</t>
    </rPh>
    <rPh sb="11" eb="12">
      <t>ノウ</t>
    </rPh>
    <rPh sb="328" eb="331">
      <t>サクネンド</t>
    </rPh>
    <rPh sb="371" eb="373">
      <t>ジョウイ</t>
    </rPh>
    <rPh sb="418" eb="421">
      <t>サクネンド</t>
    </rPh>
    <rPh sb="448" eb="450">
      <t>オスイ</t>
    </rPh>
    <rPh sb="473" eb="475">
      <t>ゲラク</t>
    </rPh>
    <rPh sb="477" eb="479">
      <t>ルイジ</t>
    </rPh>
    <rPh sb="479" eb="481">
      <t>ダンタイ</t>
    </rPh>
    <rPh sb="481" eb="483">
      <t>ヘイキン</t>
    </rPh>
    <rPh sb="484" eb="486">
      <t>シタマワ</t>
    </rPh>
    <rPh sb="513" eb="515">
      <t>コウジョウ</t>
    </rPh>
    <rPh sb="560" eb="562">
      <t>ショリ</t>
    </rPh>
    <rPh sb="562" eb="564">
      <t>クイキ</t>
    </rPh>
    <rPh sb="564" eb="565">
      <t>ナイ</t>
    </rPh>
    <rPh sb="565" eb="567">
      <t>ジンコウ</t>
    </rPh>
    <rPh sb="567" eb="568">
      <t>オヨ</t>
    </rPh>
    <rPh sb="569" eb="572">
      <t>スイセンカ</t>
    </rPh>
    <rPh sb="572" eb="574">
      <t>ジンコウ</t>
    </rPh>
    <rPh sb="575" eb="577">
      <t>ゲンショウ</t>
    </rPh>
    <rPh sb="577" eb="579">
      <t>ケイコウ</t>
    </rPh>
    <phoneticPr fontId="4"/>
  </si>
  <si>
    <t>　本事業は、市内に11箇所の処理場があり、施設及び機器類の老朽化の状況に応じ、順次修繕、更新を行っている状況である。
　これらの施設の中には供用開始後30年を経過した施設もあり、今後の更新期を迎えるにあたって、将来にわたる更新コストの抑制、効率的な施設運営を行うため、施設の機能診断及び機能保全計画の策定を行い、計画的な更新、長寿命化を図っていく必要がある。</t>
    <rPh sb="134" eb="136">
      <t>シセツ</t>
    </rPh>
    <rPh sb="137" eb="139">
      <t>キノウ</t>
    </rPh>
    <rPh sb="139" eb="141">
      <t>シンダン</t>
    </rPh>
    <rPh sb="141" eb="142">
      <t>オヨ</t>
    </rPh>
    <rPh sb="143" eb="145">
      <t>キノウ</t>
    </rPh>
    <rPh sb="145" eb="147">
      <t>ホゼン</t>
    </rPh>
    <rPh sb="173" eb="175">
      <t>ヒツヨウ</t>
    </rPh>
    <phoneticPr fontId="4"/>
  </si>
  <si>
    <t>　本市の漁業集落排水事業は整備事業を終了し、維持管理主体の事業運営となっている。
　本事業は他の集落排水事業と同様、比較的小規模な施設が海岸部に点在し、老朽化の進んでいる施設もあるため、経費の節減に努めながら、隣接する下水道施設との統廃合、施設の更新、長寿命化を進め、効率的な管理運営を図っていく必要がある。
　また、漁業集落排水事業は令和元年度に公共下水道事業等と共に地方公営企業法を適用し、企業会計に移行した。
移行後は、財政状況や経営状況の的確な把握に努め、経営改善を図っていく予定である。</t>
    <rPh sb="2" eb="3">
      <t>シ</t>
    </rPh>
    <rPh sb="4" eb="6">
      <t>ギョギョウ</t>
    </rPh>
    <rPh sb="6" eb="8">
      <t>シュウラク</t>
    </rPh>
    <rPh sb="8" eb="10">
      <t>ハイスイ</t>
    </rPh>
    <rPh sb="13" eb="15">
      <t>セイビ</t>
    </rPh>
    <rPh sb="42" eb="43">
      <t>ホン</t>
    </rPh>
    <rPh sb="43" eb="45">
      <t>ジギョウ</t>
    </rPh>
    <rPh sb="52" eb="54">
      <t>ジギョウ</t>
    </rPh>
    <rPh sb="58" eb="61">
      <t>ヒカクテキ</t>
    </rPh>
    <rPh sb="68" eb="70">
      <t>カイガン</t>
    </rPh>
    <rPh sb="70" eb="71">
      <t>ブ</t>
    </rPh>
    <rPh sb="159" eb="161">
      <t>ギョギョウ</t>
    </rPh>
    <rPh sb="161" eb="163">
      <t>シュウラク</t>
    </rPh>
    <rPh sb="163" eb="165">
      <t>ハイスイ</t>
    </rPh>
    <rPh sb="168" eb="170">
      <t>レイワ</t>
    </rPh>
    <rPh sb="170" eb="171">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</si>
</sst>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A-4312-AE38-1B024AC04A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0.12</c:v>
                </c:pt>
                <c:pt idx="3">
                  <c:v>0</c:v>
                </c:pt>
                <c:pt idx="4">
                  <c:v>0</c:v>
                </c:pt>
              </c:numCache>
            </c:numRef>
          </c:val>
          <c:smooth val="0"/>
          <c:extLst>
            <c:ext xmlns:c16="http://schemas.microsoft.com/office/drawing/2014/chart" uri="{C3380CC4-5D6E-409C-BE32-E72D297353CC}">
              <c16:uniqueId val="{00000001-D29A-4312-AE38-1B024AC04A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39.229999999999997</c:v>
                </c:pt>
                <c:pt idx="1">
                  <c:v>38.75</c:v>
                </c:pt>
                <c:pt idx="2">
                  <c:v>38.58</c:v>
                </c:pt>
                <c:pt idx="3">
                  <c:v>38.4</c:v>
                </c:pt>
                <c:pt idx="4">
                  <c:v>36.909999999999997</c:v>
                </c:pt>
              </c:numCache>
            </c:numRef>
          </c:val>
          <c:extLst>
            <c:ext xmlns:c16="http://schemas.microsoft.com/office/drawing/2014/chart" uri="{C3380CC4-5D6E-409C-BE32-E72D297353CC}">
              <c16:uniqueId val="{00000000-F09F-4E00-8D6F-54DE520D32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38.36</c:v>
                </c:pt>
                <c:pt idx="1">
                  <c:v>37.51</c:v>
                </c:pt>
                <c:pt idx="2">
                  <c:v>39.9</c:v>
                </c:pt>
                <c:pt idx="3">
                  <c:v>39.799999999999997</c:v>
                </c:pt>
                <c:pt idx="4">
                  <c:v>40.83</c:v>
                </c:pt>
              </c:numCache>
            </c:numRef>
          </c:val>
          <c:smooth val="0"/>
          <c:extLst>
            <c:ext xmlns:c16="http://schemas.microsoft.com/office/drawing/2014/chart" uri="{C3380CC4-5D6E-409C-BE32-E72D297353CC}">
              <c16:uniqueId val="{00000001-F09F-4E00-8D6F-54DE520D32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87.43</c:v>
                </c:pt>
                <c:pt idx="1">
                  <c:v>88.11</c:v>
                </c:pt>
                <c:pt idx="2">
                  <c:v>89.19</c:v>
                </c:pt>
                <c:pt idx="3">
                  <c:v>89.74</c:v>
                </c:pt>
                <c:pt idx="4">
                  <c:v>90.3</c:v>
                </c:pt>
              </c:numCache>
            </c:numRef>
          </c:val>
          <c:extLst>
            <c:ext xmlns:c16="http://schemas.microsoft.com/office/drawing/2014/chart" uri="{C3380CC4-5D6E-409C-BE32-E72D297353CC}">
              <c16:uniqueId val="{00000000-7E5B-4BDC-86A0-15C20BCE300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81.819999999999993</c:v>
                </c:pt>
                <c:pt idx="1">
                  <c:v>81.63</c:v>
                </c:pt>
                <c:pt idx="2">
                  <c:v>85.72</c:v>
                </c:pt>
                <c:pt idx="3">
                  <c:v>85.32</c:v>
                </c:pt>
                <c:pt idx="4">
                  <c:v>86</c:v>
                </c:pt>
              </c:numCache>
            </c:numRef>
          </c:val>
          <c:smooth val="0"/>
          <c:extLst>
            <c:ext xmlns:c16="http://schemas.microsoft.com/office/drawing/2014/chart" uri="{C3380CC4-5D6E-409C-BE32-E72D297353CC}">
              <c16:uniqueId val="{00000001-7E5B-4BDC-86A0-15C20BCE300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61.7</c:v>
                </c:pt>
                <c:pt idx="1">
                  <c:v>58.81</c:v>
                </c:pt>
                <c:pt idx="2">
                  <c:v>58.48</c:v>
                </c:pt>
                <c:pt idx="3">
                  <c:v>59.78</c:v>
                </c:pt>
                <c:pt idx="4">
                  <c:v>66.87</c:v>
                </c:pt>
              </c:numCache>
            </c:numRef>
          </c:val>
          <c:extLst>
            <c:ext xmlns:c16="http://schemas.microsoft.com/office/drawing/2014/chart" uri="{C3380CC4-5D6E-409C-BE32-E72D297353CC}">
              <c16:uniqueId val="{00000000-B147-4DE3-BC98-6BB5027AEF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7-4DE3-BC98-6BB5027AEF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5-4E26-BAB8-E63CD0E0A9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5-4E26-BAB8-E63CD0E0A9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51-4F04-A25A-4FF03B3CFE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51-4F04-A25A-4FF03B3CFE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95-4DA6-8105-56D601E3A5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5-4DA6-8105-56D601E3A5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07-4D28-9F2F-44165EE7EF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07-4D28-9F2F-44165EE7EF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39.1</c:v>
                </c:pt>
                <c:pt idx="1">
                  <c:v>5.1100000000000003</c:v>
                </c:pt>
                <c:pt idx="2">
                  <c:v>6.22</c:v>
                </c:pt>
                <c:pt idx="3">
                  <c:v>3.02</c:v>
                </c:pt>
                <c:pt idx="4" formatCode="#,##0.00;&quot;△&quot;#,##0.00">
                  <c:v>0</c:v>
                </c:pt>
              </c:numCache>
            </c:numRef>
          </c:val>
          <c:extLst>
            <c:ext xmlns:c16="http://schemas.microsoft.com/office/drawing/2014/chart" uri="{C3380CC4-5D6E-409C-BE32-E72D297353CC}">
              <c16:uniqueId val="{00000000-0760-4661-8DCE-226F1417DB9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392.45</c:v>
                </c:pt>
                <c:pt idx="1">
                  <c:v>310.04000000000002</c:v>
                </c:pt>
                <c:pt idx="2">
                  <c:v>238.95</c:v>
                </c:pt>
                <c:pt idx="3">
                  <c:v>169.47</c:v>
                </c:pt>
                <c:pt idx="4">
                  <c:v>512.88</c:v>
                </c:pt>
              </c:numCache>
            </c:numRef>
          </c:val>
          <c:smooth val="0"/>
          <c:extLst>
            <c:ext xmlns:c16="http://schemas.microsoft.com/office/drawing/2014/chart" uri="{C3380CC4-5D6E-409C-BE32-E72D297353CC}">
              <c16:uniqueId val="{00000001-0760-4661-8DCE-226F1417DB9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78.36</c:v>
                </c:pt>
                <c:pt idx="1">
                  <c:v>85.29</c:v>
                </c:pt>
                <c:pt idx="2">
                  <c:v>86.41</c:v>
                </c:pt>
                <c:pt idx="3">
                  <c:v>84.86</c:v>
                </c:pt>
                <c:pt idx="4">
                  <c:v>79.150000000000006</c:v>
                </c:pt>
              </c:numCache>
            </c:numRef>
          </c:val>
          <c:extLst>
            <c:ext xmlns:c16="http://schemas.microsoft.com/office/drawing/2014/chart" uri="{C3380CC4-5D6E-409C-BE32-E72D297353CC}">
              <c16:uniqueId val="{00000000-68C8-4482-B12D-42CC01CC6A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49.68</c:v>
                </c:pt>
                <c:pt idx="1">
                  <c:v>45.36</c:v>
                </c:pt>
                <c:pt idx="2">
                  <c:v>53.57</c:v>
                </c:pt>
                <c:pt idx="3">
                  <c:v>53.03</c:v>
                </c:pt>
                <c:pt idx="4">
                  <c:v>51.07</c:v>
                </c:pt>
              </c:numCache>
            </c:numRef>
          </c:val>
          <c:smooth val="0"/>
          <c:extLst>
            <c:ext xmlns:c16="http://schemas.microsoft.com/office/drawing/2014/chart" uri="{C3380CC4-5D6E-409C-BE32-E72D297353CC}">
              <c16:uniqueId val="{00000001-68C8-4482-B12D-42CC01CC6A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233.87</c:v>
                </c:pt>
                <c:pt idx="1">
                  <c:v>215.91</c:v>
                </c:pt>
                <c:pt idx="2">
                  <c:v>213.18</c:v>
                </c:pt>
                <c:pt idx="3">
                  <c:v>217.03</c:v>
                </c:pt>
                <c:pt idx="4">
                  <c:v>194.27</c:v>
                </c:pt>
              </c:numCache>
            </c:numRef>
          </c:val>
          <c:extLst>
            <c:ext xmlns:c16="http://schemas.microsoft.com/office/drawing/2014/chart" uri="{C3380CC4-5D6E-409C-BE32-E72D297353CC}">
              <c16:uniqueId val="{00000000-D0C9-40EE-A538-87D231E75E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347.95</c:v>
                </c:pt>
                <c:pt idx="1">
                  <c:v>384.28</c:v>
                </c:pt>
                <c:pt idx="2">
                  <c:v>310.41000000000003</c:v>
                </c:pt>
                <c:pt idx="3">
                  <c:v>301.77</c:v>
                </c:pt>
                <c:pt idx="4">
                  <c:v>314.68</c:v>
                </c:pt>
              </c:numCache>
            </c:numRef>
          </c:val>
          <c:smooth val="0"/>
          <c:extLst>
            <c:ext xmlns:c16="http://schemas.microsoft.com/office/drawing/2014/chart" uri="{C3380CC4-5D6E-409C-BE32-E72D297353CC}">
              <c16:uniqueId val="{00000001-D0C9-40EE-A538-87D231E75E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出雲市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62">
        <f>データ!S6</f>
        <v>175790</v>
      </c>
      <c r="AM8" s="62"/>
      <c r="AN8" s="62"/>
      <c r="AO8" s="62"/>
      <c r="AP8" s="62"/>
      <c r="AQ8" s="62"/>
      <c r="AR8" s="62"/>
      <c r="AS8" s="62"/>
      <c r="AT8" s="61">
        <f>データ!T6</f>
        <v>624.36</v>
      </c>
      <c r="AU8" s="61"/>
      <c r="AV8" s="61"/>
      <c r="AW8" s="61"/>
      <c r="AX8" s="61"/>
      <c r="AY8" s="61"/>
      <c r="AZ8" s="61"/>
      <c r="BA8" s="61"/>
      <c r="BB8" s="61">
        <f>データ!U6</f>
        <v>281.55</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1.74</v>
      </c>
      <c r="Q10" s="61"/>
      <c r="R10" s="61"/>
      <c r="S10" s="61"/>
      <c r="T10" s="61"/>
      <c r="U10" s="61"/>
      <c r="V10" s="61"/>
      <c r="W10" s="61">
        <f>データ!Q6</f>
        <v>100</v>
      </c>
      <c r="X10" s="61"/>
      <c r="Y10" s="61"/>
      <c r="Z10" s="61"/>
      <c r="AA10" s="61"/>
      <c r="AB10" s="61"/>
      <c r="AC10" s="61"/>
      <c r="AD10" s="62">
        <f>データ!R6</f>
        <v>3291</v>
      </c>
      <c r="AE10" s="62"/>
      <c r="AF10" s="62"/>
      <c r="AG10" s="62"/>
      <c r="AH10" s="62"/>
      <c r="AI10" s="62"/>
      <c r="AJ10" s="62"/>
      <c r="AK10" s="2"/>
      <c r="AL10" s="62">
        <f>データ!V6</f>
        <v>3053</v>
      </c>
      <c r="AM10" s="62"/>
      <c r="AN10" s="62"/>
      <c r="AO10" s="62"/>
      <c r="AP10" s="62"/>
      <c r="AQ10" s="62"/>
      <c r="AR10" s="62"/>
      <c r="AS10" s="62"/>
      <c r="AT10" s="61">
        <f>データ!W6</f>
        <v>0.87</v>
      </c>
      <c r="AU10" s="61"/>
      <c r="AV10" s="61"/>
      <c r="AW10" s="61"/>
      <c r="AX10" s="61"/>
      <c r="AY10" s="61"/>
      <c r="AZ10" s="61"/>
      <c r="BA10" s="61"/>
      <c r="BB10" s="61">
        <f>データ!X6</f>
        <v>3509.2</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112</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113</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114</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45</v>
      </c>
      <c r="O86" s="26" t="str">
        <f>データ!EO6</f>
        <v>【0.04】</v>
      </c>
    </row>
  </sheetData>
  <sheetProtection algorithmName="SHA-512" hashValue="9cDJNiG/8mcV78EloydL0UtUnS8CNBycPdie7G1g1jwRGK7aZFbYw8Wvcl9XQqz7uWiuuxYRQPKjy0RXAnGVQA==" saltValue="3xfBLm8YReAHS7oGOfAb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0" t="s">
        <v>55</v>
      </c>
      <c r="I3" s="71"/>
      <c r="J3" s="71"/>
      <c r="K3" s="71"/>
      <c r="L3" s="71"/>
      <c r="M3" s="71"/>
      <c r="N3" s="71"/>
      <c r="O3" s="71"/>
      <c r="P3" s="71"/>
      <c r="Q3" s="71"/>
      <c r="R3" s="71"/>
      <c r="S3" s="71"/>
      <c r="T3" s="71"/>
      <c r="U3" s="71"/>
      <c r="V3" s="71"/>
      <c r="W3" s="71"/>
      <c r="X3" s="72"/>
      <c r="Y3" s="76" t="s">
        <v>56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58</v>
      </c>
      <c r="B4" s="30"/>
      <c r="C4" s="30"/>
      <c r="D4" s="30"/>
      <c r="E4" s="30"/>
      <c r="F4" s="30"/>
      <c r="G4" s="30"/>
      <c r="H4" s="73"/>
      <c r="I4" s="74"/>
      <c r="J4" s="74"/>
      <c r="K4" s="74"/>
      <c r="L4" s="74"/>
      <c r="M4" s="74"/>
      <c r="N4" s="74"/>
      <c r="O4" s="74"/>
      <c r="P4" s="74"/>
      <c r="Q4" s="74"/>
      <c r="R4" s="74"/>
      <c r="S4" s="74"/>
      <c r="T4" s="74"/>
      <c r="U4" s="74"/>
      <c r="V4" s="74"/>
      <c r="W4" s="74"/>
      <c r="X4" s="75"/>
      <c r="Y4" s="69" t="s">
        <v>59</v>
      </c>
      <c r="Z4" s="69"/>
      <c r="AA4" s="69"/>
      <c r="AB4" s="69"/>
      <c r="AC4" s="69"/>
      <c r="AD4" s="69"/>
      <c r="AE4" s="69"/>
      <c r="AF4" s="69"/>
      <c r="AG4" s="69"/>
      <c r="AH4" s="69"/>
      <c r="AI4" s="69"/>
      <c r="AJ4" s="69" t="s">
        <v>60</v>
      </c>
      <c r="AK4" s="69"/>
      <c r="AL4" s="69"/>
      <c r="AM4" s="69"/>
      <c r="AN4" s="69"/>
      <c r="AO4" s="69"/>
      <c r="AP4" s="69"/>
      <c r="AQ4" s="69"/>
      <c r="AR4" s="69"/>
      <c r="AS4" s="69"/>
      <c r="AT4" s="69"/>
      <c r="AU4" s="69" t="s">
        <v>61</v>
      </c>
      <c r="AV4" s="69"/>
      <c r="AW4" s="69"/>
      <c r="AX4" s="69"/>
      <c r="AY4" s="69"/>
      <c r="AZ4" s="69"/>
      <c r="BA4" s="69"/>
      <c r="BB4" s="69"/>
      <c r="BC4" s="69"/>
      <c r="BD4" s="69"/>
      <c r="BE4" s="69"/>
      <c r="BF4" s="69" t="s">
        <v>62</v>
      </c>
      <c r="BG4" s="69"/>
      <c r="BH4" s="69"/>
      <c r="BI4" s="69"/>
      <c r="BJ4" s="69"/>
      <c r="BK4" s="69"/>
      <c r="BL4" s="69"/>
      <c r="BM4" s="69"/>
      <c r="BN4" s="69"/>
      <c r="BO4" s="69"/>
      <c r="BP4" s="69"/>
      <c r="BQ4" s="69" t="s">
        <v>63</v>
      </c>
      <c r="BR4" s="69"/>
      <c r="BS4" s="69"/>
      <c r="BT4" s="69"/>
      <c r="BU4" s="69"/>
      <c r="BV4" s="69"/>
      <c r="BW4" s="69"/>
      <c r="BX4" s="69"/>
      <c r="BY4" s="69"/>
      <c r="BZ4" s="69"/>
      <c r="CA4" s="69"/>
      <c r="CB4" s="69" t="s">
        <v>64</v>
      </c>
      <c r="CC4" s="69"/>
      <c r="CD4" s="69"/>
      <c r="CE4" s="69"/>
      <c r="CF4" s="69"/>
      <c r="CG4" s="69"/>
      <c r="CH4" s="69"/>
      <c r="CI4" s="69"/>
      <c r="CJ4" s="69"/>
      <c r="CK4" s="69"/>
      <c r="CL4" s="69"/>
      <c r="CM4" s="69" t="s">
        <v>65</v>
      </c>
      <c r="CN4" s="69"/>
      <c r="CO4" s="69"/>
      <c r="CP4" s="69"/>
      <c r="CQ4" s="69"/>
      <c r="CR4" s="69"/>
      <c r="CS4" s="69"/>
      <c r="CT4" s="69"/>
      <c r="CU4" s="69"/>
      <c r="CV4" s="69"/>
      <c r="CW4" s="69"/>
      <c r="CX4" s="69" t="s">
        <v>66</v>
      </c>
      <c r="CY4" s="69"/>
      <c r="CZ4" s="69"/>
      <c r="DA4" s="69"/>
      <c r="DB4" s="69"/>
      <c r="DC4" s="69"/>
      <c r="DD4" s="69"/>
      <c r="DE4" s="69"/>
      <c r="DF4" s="69"/>
      <c r="DG4" s="69"/>
      <c r="DH4" s="69"/>
      <c r="DI4" s="69" t="s">
        <v>67</v>
      </c>
      <c r="DJ4" s="69"/>
      <c r="DK4" s="69"/>
      <c r="DL4" s="69"/>
      <c r="DM4" s="69"/>
      <c r="DN4" s="69"/>
      <c r="DO4" s="69"/>
      <c r="DP4" s="69"/>
      <c r="DQ4" s="69"/>
      <c r="DR4" s="69"/>
      <c r="DS4" s="69"/>
      <c r="DT4" s="69" t="s">
        <v>68</v>
      </c>
      <c r="DU4" s="69"/>
      <c r="DV4" s="69"/>
      <c r="DW4" s="69"/>
      <c r="DX4" s="69"/>
      <c r="DY4" s="69"/>
      <c r="DZ4" s="69"/>
      <c r="EA4" s="69"/>
      <c r="EB4" s="69"/>
      <c r="EC4" s="69"/>
      <c r="ED4" s="69"/>
      <c r="EE4" s="69" t="s">
        <v>69</v>
      </c>
      <c r="EF4" s="69"/>
      <c r="EG4" s="69"/>
      <c r="EH4" s="69"/>
      <c r="EI4" s="69"/>
      <c r="EJ4" s="69"/>
      <c r="EK4" s="69"/>
      <c r="EL4" s="69"/>
      <c r="EM4" s="69"/>
      <c r="EN4" s="69"/>
      <c r="EO4" s="69"/>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322032</v>
      </c>
      <c r="D6" s="33">
        <f t="shared" si="3"/>
        <v>47</v>
      </c>
      <c r="E6" s="33">
        <f t="shared" si="3"/>
        <v>17</v>
      </c>
      <c r="F6" s="33">
        <f t="shared" si="3"/>
        <v>6</v>
      </c>
      <c r="G6" s="33">
        <f t="shared" si="3"/>
        <v>0</v>
      </c>
      <c r="H6" s="33" t="str">
        <f t="shared" si="3"/>
        <v>島根県　出雲市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1.74</v>
      </c>
      <c r="Q6" s="34">
        <f t="shared" si="3"/>
        <v>100</v>
      </c>
      <c r="R6" s="34">
        <f t="shared" si="3"/>
        <v>3291</v>
      </c>
      <c r="S6" s="34">
        <f t="shared" si="3"/>
        <v>175790</v>
      </c>
      <c r="T6" s="34">
        <f t="shared" si="3"/>
        <v>624.36</v>
      </c>
      <c r="U6" s="34">
        <f t="shared" si="3"/>
        <v>281.55</v>
      </c>
      <c r="V6" s="34">
        <f t="shared" si="3"/>
        <v>3053</v>
      </c>
      <c r="W6" s="34">
        <f t="shared" si="3"/>
        <v>0.87</v>
      </c>
      <c r="X6" s="34">
        <f t="shared" si="3"/>
        <v>3509.2</v>
      </c>
      <c r="Y6" s="35">
        <f>IF(Y7="",NA(),Y7)</f>
        <v>61.7</v>
      </c>
      <c r="Z6" s="35">
        <f t="shared" ref="Z6:AH6" si="4">IF(Z7="",NA(),Z7)</f>
        <v>58.81</v>
      </c>
      <c r="AA6" s="35">
        <f t="shared" si="4"/>
        <v>58.48</v>
      </c>
      <c r="AB6" s="35">
        <f t="shared" si="4"/>
        <v>59.78</v>
      </c>
      <c r="AC6" s="35">
        <f t="shared" si="4"/>
        <v>66.87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39.1</v>
      </c>
      <c r="BG6" s="35">
        <f t="shared" ref="BG6:BO6" si="7">IF(BG7="",NA(),BG7)</f>
        <v>5.1100000000000003</v>
      </c>
      <c r="BH6" s="35">
        <f t="shared" si="7"/>
        <v>6.22</v>
      </c>
      <c r="BI6" s="35">
        <f t="shared" si="7"/>
        <v>3.02</v>
      </c>
      <c r="BJ6" s="34">
        <f t="shared" si="7"/>
        <v>0</v>
      </c>
      <c r="BK6" s="35">
        <f t="shared" si="7"/>
        <v>392.45</v>
      </c>
      <c r="BL6" s="35">
        <f t="shared" si="7"/>
        <v>310.04000000000002</v>
      </c>
      <c r="BM6" s="35">
        <f t="shared" si="7"/>
        <v>238.95</v>
      </c>
      <c r="BN6" s="35">
        <f t="shared" si="7"/>
        <v>169.47</v>
      </c>
      <c r="BO6" s="35">
        <f t="shared" si="7"/>
        <v>512.88</v>
      </c>
      <c r="BP6" s="34" t="str">
        <f>IF(BP7="","",IF(BP7="-","【-】","【"&amp;SUBSTITUTE(TEXT(BP7,"#,##0.00"),"-","△")&amp;"】"))</f>
        <v>【973.20】</v>
      </c>
      <c r="BQ6" s="35">
        <f>IF(BQ7="",NA(),BQ7)</f>
        <v>78.36</v>
      </c>
      <c r="BR6" s="35">
        <f t="shared" ref="BR6:BZ6" si="8">IF(BR7="",NA(),BR7)</f>
        <v>85.29</v>
      </c>
      <c r="BS6" s="35">
        <f t="shared" si="8"/>
        <v>86.41</v>
      </c>
      <c r="BT6" s="35">
        <f t="shared" si="8"/>
        <v>84.86</v>
      </c>
      <c r="BU6" s="35">
        <f t="shared" si="8"/>
        <v>79.150000000000006</v>
      </c>
      <c r="BV6" s="35">
        <f t="shared" si="8"/>
        <v>49.68</v>
      </c>
      <c r="BW6" s="35">
        <f t="shared" si="8"/>
        <v>45.36</v>
      </c>
      <c r="BX6" s="35">
        <f t="shared" si="8"/>
        <v>53.57</v>
      </c>
      <c r="BY6" s="35">
        <f t="shared" si="8"/>
        <v>53.03</v>
      </c>
      <c r="BZ6" s="35">
        <f t="shared" si="8"/>
        <v>51.07</v>
      </c>
      <c r="CA6" s="34" t="str">
        <f>IF(CA7="","",IF(CA7="-","【-】","【"&amp;SUBSTITUTE(TEXT(CA7,"#,##0.00"),"-","△")&amp;"】"))</f>
        <v>【45.14】</v>
      </c>
      <c r="CB6" s="35">
        <f>IF(CB7="",NA(),CB7)</f>
        <v>233.87</v>
      </c>
      <c r="CC6" s="35">
        <f t="shared" ref="CC6:CK6" si="9">IF(CC7="",NA(),CC7)</f>
        <v>215.91</v>
      </c>
      <c r="CD6" s="35">
        <f t="shared" si="9"/>
        <v>213.18</v>
      </c>
      <c r="CE6" s="35">
        <f t="shared" si="9"/>
        <v>217.03</v>
      </c>
      <c r="CF6" s="35">
        <f t="shared" si="9"/>
        <v>194.27</v>
      </c>
      <c r="CG6" s="35">
        <f t="shared" si="9"/>
        <v>347.95</v>
      </c>
      <c r="CH6" s="35">
        <f t="shared" si="9"/>
        <v>384.28</v>
      </c>
      <c r="CI6" s="35">
        <f t="shared" si="9"/>
        <v>310.41000000000003</v>
      </c>
      <c r="CJ6" s="35">
        <f t="shared" si="9"/>
        <v>301.77</v>
      </c>
      <c r="CK6" s="35">
        <f t="shared" si="9"/>
        <v>314.68</v>
      </c>
      <c r="CL6" s="34" t="str">
        <f>IF(CL7="","",IF(CL7="-","【-】","【"&amp;SUBSTITUTE(TEXT(CL7,"#,##0.00"),"-","△")&amp;"】"))</f>
        <v>【377.19】</v>
      </c>
      <c r="CM6" s="35">
        <f>IF(CM7="",NA(),CM7)</f>
        <v>39.229999999999997</v>
      </c>
      <c r="CN6" s="35">
        <f t="shared" ref="CN6:CV6" si="10">IF(CN7="",NA(),CN7)</f>
        <v>38.75</v>
      </c>
      <c r="CO6" s="35">
        <f t="shared" si="10"/>
        <v>38.58</v>
      </c>
      <c r="CP6" s="35">
        <f t="shared" si="10"/>
        <v>38.4</v>
      </c>
      <c r="CQ6" s="35">
        <f t="shared" si="10"/>
        <v>36.909999999999997</v>
      </c>
      <c r="CR6" s="35">
        <f t="shared" si="10"/>
        <v>38.36</v>
      </c>
      <c r="CS6" s="35">
        <f t="shared" si="10"/>
        <v>37.51</v>
      </c>
      <c r="CT6" s="35">
        <f t="shared" si="10"/>
        <v>39.9</v>
      </c>
      <c r="CU6" s="35">
        <f t="shared" si="10"/>
        <v>39.799999999999997</v>
      </c>
      <c r="CV6" s="35">
        <f t="shared" si="10"/>
        <v>40.83</v>
      </c>
      <c r="CW6" s="34" t="str">
        <f>IF(CW7="","",IF(CW7="-","【-】","【"&amp;SUBSTITUTE(TEXT(CW7,"#,##0.00"),"-","△")&amp;"】"))</f>
        <v>【33.69】</v>
      </c>
      <c r="CX6" s="35">
        <f>IF(CX7="",NA(),CX7)</f>
        <v>87.43</v>
      </c>
      <c r="CY6" s="35">
        <f t="shared" ref="CY6:DG6" si="11">IF(CY7="",NA(),CY7)</f>
        <v>88.11</v>
      </c>
      <c r="CZ6" s="35">
        <f t="shared" si="11"/>
        <v>89.19</v>
      </c>
      <c r="DA6" s="35">
        <f t="shared" si="11"/>
        <v>89.74</v>
      </c>
      <c r="DB6" s="35">
        <f t="shared" si="11"/>
        <v>90.3</v>
      </c>
      <c r="DC6" s="35">
        <f t="shared" si="11"/>
        <v>81.819999999999993</v>
      </c>
      <c r="DD6" s="35">
        <f t="shared" si="11"/>
        <v>81.63</v>
      </c>
      <c r="DE6" s="35">
        <f t="shared" si="11"/>
        <v>85.72</v>
      </c>
      <c r="DF6" s="35">
        <f t="shared" si="11"/>
        <v>85.32</v>
      </c>
      <c r="DG6" s="35">
        <f t="shared" si="11"/>
        <v>86</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0.12</v>
      </c>
      <c r="EM6" s="34">
        <f t="shared" si="14"/>
        <v>0</v>
      </c>
      <c r="EN6" s="34">
        <f t="shared" si="14"/>
        <v>0</v>
      </c>
      <c r="EO6" s="34" t="str">
        <f>IF(EO7="","",IF(EO7="-","【-】","【"&amp;SUBSTITUTE(TEXT(EO7,"#,##0.00"),"-","△")&amp;"】"))</f>
        <v>【0.04】</v>
      </c>
    </row>
    <row r="7" spans="1:145" s="36" customFormat="1" x14ac:dyDescent="0.15">
      <c r="A7" s="28"/>
      <c r="B7" s="37">
        <v>2018</v>
      </c>
      <c r="C7" s="37">
        <v>322032</v>
      </c>
      <c r="D7" s="37">
        <v>47</v>
      </c>
      <c r="E7" s="37">
        <v>17</v>
      </c>
      <c r="F7" s="37">
        <v>6</v>
      </c>
      <c r="G7" s="37">
        <v>0</v>
      </c>
      <c r="H7" s="37" t="s">
        <v>99</v>
      </c>
      <c r="I7" s="37" t="s">
        <v>100</v>
      </c>
      <c r="J7" s="37" t="s">
        <v>101</v>
      </c>
      <c r="K7" s="37" t="s">
        <v>102</v>
      </c>
      <c r="L7" s="37" t="s">
        <v>103</v>
      </c>
      <c r="M7" s="37" t="s">
        <v>104</v>
      </c>
      <c r="N7" s="38" t="s">
        <v>105</v>
      </c>
      <c r="O7" s="38" t="s">
        <v>106</v>
      </c>
      <c r="P7" s="38">
        <v>1.74</v>
      </c>
      <c r="Q7" s="38">
        <v>100</v>
      </c>
      <c r="R7" s="38">
        <v>3291</v>
      </c>
      <c r="S7" s="38">
        <v>175790</v>
      </c>
      <c r="T7" s="38">
        <v>624.36</v>
      </c>
      <c r="U7" s="38">
        <v>281.55</v>
      </c>
      <c r="V7" s="38">
        <v>3053</v>
      </c>
      <c r="W7" s="38">
        <v>0.87</v>
      </c>
      <c r="X7" s="38">
        <v>3509.2</v>
      </c>
      <c r="Y7" s="38">
        <v>61.7</v>
      </c>
      <c r="Z7" s="38">
        <v>58.81</v>
      </c>
      <c r="AA7" s="38">
        <v>58.48</v>
      </c>
      <c r="AB7" s="38">
        <v>59.78</v>
      </c>
      <c r="AC7" s="38">
        <v>66.87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39.1</v>
      </c>
      <c r="BG7" s="38">
        <v>5.1100000000000003</v>
      </c>
      <c r="BH7" s="38">
        <v>6.22</v>
      </c>
      <c r="BI7" s="38">
        <v>3.02</v>
      </c>
      <c r="BJ7" s="38">
        <v>0</v>
      </c>
      <c r="BK7" s="38">
        <v>392.45</v>
      </c>
      <c r="BL7" s="38">
        <v>310.04000000000002</v>
      </c>
      <c r="BM7" s="38">
        <v>238.95</v>
      </c>
      <c r="BN7" s="38">
        <v>169.47</v>
      </c>
      <c r="BO7" s="38">
        <v>512.88</v>
      </c>
      <c r="BP7" s="38">
        <v>973.2</v>
      </c>
      <c r="BQ7" s="38">
        <v>78.36</v>
      </c>
      <c r="BR7" s="38">
        <v>85.29</v>
      </c>
      <c r="BS7" s="38">
        <v>86.41</v>
      </c>
      <c r="BT7" s="38">
        <v>84.86</v>
      </c>
      <c r="BU7" s="38">
        <v>79.150000000000006</v>
      </c>
      <c r="BV7" s="38">
        <v>49.68</v>
      </c>
      <c r="BW7" s="38">
        <v>45.36</v>
      </c>
      <c r="BX7" s="38">
        <v>53.57</v>
      </c>
      <c r="BY7" s="38">
        <v>53.03</v>
      </c>
      <c r="BZ7" s="38">
        <v>51.07</v>
      </c>
      <c r="CA7" s="38">
        <v>45.14</v>
      </c>
      <c r="CB7" s="38">
        <v>233.87</v>
      </c>
      <c r="CC7" s="38">
        <v>215.91</v>
      </c>
      <c r="CD7" s="38">
        <v>213.18</v>
      </c>
      <c r="CE7" s="38">
        <v>217.03</v>
      </c>
      <c r="CF7" s="38">
        <v>194.27</v>
      </c>
      <c r="CG7" s="38">
        <v>347.95</v>
      </c>
      <c r="CH7" s="38">
        <v>384.28</v>
      </c>
      <c r="CI7" s="38">
        <v>310.41000000000003</v>
      </c>
      <c r="CJ7" s="38">
        <v>301.77</v>
      </c>
      <c r="CK7" s="38">
        <v>314.68</v>
      </c>
      <c r="CL7" s="38">
        <v>377.19</v>
      </c>
      <c r="CM7" s="38">
        <v>39.229999999999997</v>
      </c>
      <c r="CN7" s="38">
        <v>38.75</v>
      </c>
      <c r="CO7" s="38">
        <v>38.58</v>
      </c>
      <c r="CP7" s="38">
        <v>38.4</v>
      </c>
      <c r="CQ7" s="38">
        <v>36.909999999999997</v>
      </c>
      <c r="CR7" s="38">
        <v>38.36</v>
      </c>
      <c r="CS7" s="38">
        <v>37.51</v>
      </c>
      <c r="CT7" s="38">
        <v>39.9</v>
      </c>
      <c r="CU7" s="38">
        <v>39.799999999999997</v>
      </c>
      <c r="CV7" s="38">
        <v>40.83</v>
      </c>
      <c r="CW7" s="38">
        <v>33.69</v>
      </c>
      <c r="CX7" s="38">
        <v>87.43</v>
      </c>
      <c r="CY7" s="38">
        <v>88.11</v>
      </c>
      <c r="CZ7" s="38">
        <v>89.19</v>
      </c>
      <c r="DA7" s="38">
        <v>89.74</v>
      </c>
      <c r="DB7" s="38">
        <v>90.3</v>
      </c>
      <c r="DC7" s="38">
        <v>81.819999999999993</v>
      </c>
      <c r="DD7" s="38">
        <v>81.63</v>
      </c>
      <c r="DE7" s="38">
        <v>85.72</v>
      </c>
      <c r="DF7" s="38">
        <v>85.32</v>
      </c>
      <c r="DG7" s="38">
        <v>86</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0.12</v>
      </c>
      <c r="EM7" s="38">
        <v>0</v>
      </c>
      <c r="EN7" s="38">
        <v>0</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SL615</cp:lastModifiedBy>
  <cp:lastPrinted>2020-01-23T06:20:17Z</cp:lastPrinted>
  <dcterms:created xsi:type="dcterms:W3CDTF">2019-12-05T05:25:19Z</dcterms:created>
  <dcterms:modified xsi:type="dcterms:W3CDTF">2020-01-29T08:14:26Z</dcterms:modified>
  <cp:category/>
</cp:coreProperties>
</file>