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flsv\庁内共有\1_課（室）共有【整理前】\285_上下水道局\99_上下水道局共有\③　下水道関係\02-0　決算\05 経営比較分析表（総務省）\H30\【経営比較分析表】提出用\経営企画課（公共、特環、農集、漁集、小規模）\"/>
    </mc:Choice>
  </mc:AlternateContent>
  <xr:revisionPtr revIDLastSave="0" documentId="13_ncr:1_{83A33A2A-ED10-4E6D-B789-201F87678881}" xr6:coauthVersionLast="43" xr6:coauthVersionMax="43" xr10:uidLastSave="{00000000-0000-0000-0000-000000000000}"/>
  <workbookProtection workbookAlgorithmName="SHA-512" workbookHashValue="eBjLLoAPLlZeUSWA7IbY00gPrRFeTwEMgt333KOqCEJpsE9brX2MFpaHUWx1luW3pN0xwEhYQHMvcXOOD+AL/Q==" workbookSaltValue="8bP4P5azrI+9q0yLkUeGUg=="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D10" i="5" l="1"/>
  <c r="C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<sst xmlns="http://schemas.openxmlformats.org/spreadsheetml/2006/main" count="228" uniqueCount="114">
  <si>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</si>
  <si>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</si>
  <si>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</si>
  <si>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</si>
  <si>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</si>
  <si>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</si>
  <si>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</si>
  <si>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</si>
  <si>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</si>
  <si>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</si>
  <si>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</si>
  <si>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</si>
  <si>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</si>
  <si>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</si>
  <si>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</si>
  <si>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</si>
  <si>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</si>
  <si>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</si>
  <si>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</si>
  <si>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</si>
  <si>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</si>
  <si>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</si>
  <si>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</si>
  <si>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</si>
  <si>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</si>
  <si>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</si>
  <si>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</si>
  <si>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</si>
  <si>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</si>
  <si>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</si>
  <si>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</si>
  <si>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</si>
  <si>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</si>
  <si>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</si>
  <si>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</si>
  <si>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</si>
  <si>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</si>
  <si>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</si>
  <si>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</si>
  <si>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</si>
  <si>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</si>
  <si>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</si>
  <si>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</si>
  <si>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</si>
  <si>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</si>
  <si>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</si>
  <si>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</si>
  <si>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</si>
  <si>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</si>
  <si>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</si>
  <si>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</si>
  <si>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</si>
  <si>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</si>
  <si>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</si>
  <si>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</si>
  <si>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</si>
  <si>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</si>
  <si>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</si>
  <si>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</si>
  <si>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</si>
  <si>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</si>
  <si>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</si>
  <si>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</si>
  <si>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</si>
  <si>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</si>
  <si>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</si>
  <si>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</si>
  <si>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</si>
  <si>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</si>
  <si>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</si>
  <si>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</si>
  <si>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</si>
  <si>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</si>
  <si>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</si>
  <si>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</si>
  <si>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</si>
  <si>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</si>
  <si>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</si>
  <si>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</si>
  <si>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</si>
  <si>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</si>
  <si>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</si>
  <si>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</si>
  <si>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</si>
  <si>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</si>
  <si>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</si>
  <si>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</si>
  <si>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</si>
  <si>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</si>
  <si>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</si>
  <si>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</si>
  <si>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</si>
  <si>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</si>
  <si>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</si>
  <si>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</si>
  <si>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</si>
  <si>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</si>
  <si>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</si>
  <si>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</si>
  <si>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</si>
  <si>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</si>
  <si>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</si>
  <si>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</si>
  <si>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</si>
  <si>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</si>
  <si>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</si>
  <si>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</si>
  <si>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</si>
  <si>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</si>
  <si>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</si>
  <si>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</si>
  <si>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rFont val="ＭＳ ゴシック"/>
        <family val="3"/>
        <charset val="128"/>
      </rPr>
      <t>　農業集落排水事業は、漁業集落排水、小規模集合排水事業と同一会計で運営を行っている。
　経営状況としては、料金体系が負担の公平性の観点から公共下水道と同一となっていることから、使用料収入等の自主財源で維持管理経費を賄う事ができず、市債償還額の不足分をあわせた収支不足額を一般会計繰入金、資本費平準化債等の借入によって、例年、実質収支を均衡としているが、令和元年度から公営企業会計に移行したため、平成30年度は打切り決算となり、実質収支は黒字となっている。
　①収益的収支比率は、市債元利償還金の不足額について一般会計繰入金及び資本費平準化債の借入により措置をしている状況であるが、打切り決算に伴い、総費用及び地方債償還金が減となったため、昨年度から大幅な増となっている。
　⑤経費回収率、⑥汚水処理原価は、類似団体平均よりも上位となっている。なお、汚水処理原価については、打切り決算に伴い、汚水処理費が減となったため、昨年度から大幅な減となっている。</t>
    </r>
    <r>
      <rPr>
        <sz val="11"/>
        <rFont val="ＭＳ ゴシック"/>
        <family val="3"/>
        <charset val="128"/>
      </rPr>
      <t xml:space="preserve">
　⑦施設利用率は、区域内処理人口は減少しているが、昨年度とほぼ横ばいとなっている。
　⑧水洗化率は昨年度から0.65ポイント向上し、類似団体平均も上回っている。
　引き続き接続促進等、水洗化率の向上を図り、収入確保と効率的運営に努めていく必要がある。</t>
    </r>
    <rPh sb="88" eb="90">
      <t>シヨウ</t>
    </rPh>
    <rPh sb="143" eb="150">
      <t>シホンヒヘイジュンカサイ</t>
    </rPh>
    <rPh sb="150" eb="151">
      <t>トウ</t>
    </rPh>
    <rPh sb="152" eb="154">
      <t>カリイレ</t>
    </rPh>
    <rPh sb="159" eb="161">
      <t>レイネン</t>
    </rPh>
    <rPh sb="162" eb="164">
      <t>ジッシツ</t>
    </rPh>
    <rPh sb="164" eb="166">
      <t>シュウシ</t>
    </rPh>
    <rPh sb="167" eb="169">
      <t>キンコウ</t>
    </rPh>
    <rPh sb="319" eb="322">
      <t>サクネンド</t>
    </rPh>
    <rPh sb="362" eb="364">
      <t>ジョウイ</t>
    </rPh>
    <rPh sb="409" eb="412">
      <t>サクネンド</t>
    </rPh>
    <rPh sb="435" eb="437">
      <t>クイキ</t>
    </rPh>
    <rPh sb="437" eb="438">
      <t>ナイ</t>
    </rPh>
    <rPh sb="438" eb="440">
      <t>ショリ</t>
    </rPh>
    <rPh sb="440" eb="442">
      <t>ジンコウ</t>
    </rPh>
    <rPh sb="443" eb="445">
      <t>ゲンショウ</t>
    </rPh>
    <rPh sb="451" eb="454">
      <t>サクネンド</t>
    </rPh>
    <rPh sb="457" eb="458">
      <t>ヨコ</t>
    </rPh>
    <rPh sb="467" eb="469">
      <t>ヘイセイ</t>
    </rPh>
    <rPh sb="471" eb="473">
      <t>ネンド</t>
    </rPh>
    <rPh sb="474" eb="475">
      <t>クラ</t>
    </rPh>
    <rPh sb="479" eb="480">
      <t>トウ</t>
    </rPh>
    <rPh sb="481" eb="482">
      <t>ゾウ</t>
    </rPh>
    <rPh sb="493" eb="495">
      <t>アッカ</t>
    </rPh>
    <rPh sb="509" eb="511">
      <t>ヘイセイ</t>
    </rPh>
    <rPh sb="513" eb="515">
      <t>ネンド</t>
    </rPh>
    <rPh sb="517" eb="518">
      <t>アラ</t>
    </rPh>
    <rPh sb="521" eb="523">
      <t>チク</t>
    </rPh>
    <rPh sb="524" eb="526">
      <t>キョウヨウ</t>
    </rPh>
    <rPh sb="527" eb="529">
      <t>カイシ</t>
    </rPh>
    <rPh sb="531" eb="533">
      <t>エイキョウ</t>
    </rPh>
    <rPh sb="533" eb="534">
      <t>トウ</t>
    </rPh>
    <rPh sb="546" eb="548">
      <t>テイカヘイセイネンドコウジョウウワマワハカシュウニュウカクホコウリツテキウンエイツト</t>
    </rPh>
    <phoneticPr fontId="4"/>
  </si>
  <si>
    <t>　本事業は、市内に38箇所の処理場を抱えており、これらの施設の中には供用開始後30年を経過した施設も存在している。
　処理場等の施設及び機器類については、老朽化の状況に応じ順次修繕、機器更新を行っている。
また、管渠については現在耐用年数を経過するものはないが、管路調査等により判明した不良個所について更生工事を行っている。
　今後、施設の更新期を迎えるにあたり、将来にわたる更新コストの抑制、効率的な施設運営を行うため、施設の機能診断及び最適整備構想の策定、公共下水道に隣接する施設の公共下水道への接続及び施設の統廃合の検討を行い、計画的な更新、長寿命化を図っていく必要がある。</t>
    <rPh sb="50" eb="52">
      <t>ソンザイ</t>
    </rPh>
    <rPh sb="59" eb="62">
      <t>ショリジョウ</t>
    </rPh>
    <rPh sb="62" eb="63">
      <t>トウ</t>
    </rPh>
    <rPh sb="106" eb="108">
      <t>カンキョ</t>
    </rPh>
    <rPh sb="113" eb="115">
      <t>ゲンザイ</t>
    </rPh>
    <rPh sb="115" eb="117">
      <t>タイヨウ</t>
    </rPh>
    <rPh sb="117" eb="119">
      <t>ネンスウ</t>
    </rPh>
    <rPh sb="120" eb="122">
      <t>ケイカ</t>
    </rPh>
    <rPh sb="131" eb="133">
      <t>カンロ</t>
    </rPh>
    <rPh sb="133" eb="135">
      <t>チョウサ</t>
    </rPh>
    <rPh sb="135" eb="136">
      <t>トウ</t>
    </rPh>
    <rPh sb="139" eb="141">
      <t>ハンメイ</t>
    </rPh>
    <rPh sb="143" eb="145">
      <t>フリョウ</t>
    </rPh>
    <rPh sb="145" eb="147">
      <t>カショ</t>
    </rPh>
    <rPh sb="151" eb="153">
      <t>コウセイ</t>
    </rPh>
    <rPh sb="153" eb="155">
      <t>コウジ</t>
    </rPh>
    <rPh sb="156" eb="157">
      <t>オコナ</t>
    </rPh>
    <rPh sb="167" eb="169">
      <t>シセツ</t>
    </rPh>
    <rPh sb="211" eb="213">
      <t>シセツ</t>
    </rPh>
    <rPh sb="214" eb="216">
      <t>キノウ</t>
    </rPh>
    <rPh sb="216" eb="218">
      <t>シンダン</t>
    </rPh>
    <rPh sb="218" eb="219">
      <t>オヨ</t>
    </rPh>
    <rPh sb="220" eb="222">
      <t>サイテキ</t>
    </rPh>
    <rPh sb="222" eb="224">
      <t>セイビ</t>
    </rPh>
    <rPh sb="224" eb="226">
      <t>コウソウ</t>
    </rPh>
    <rPh sb="227" eb="229">
      <t>サクテイ</t>
    </rPh>
    <rPh sb="284" eb="286">
      <t>ヒツヨウ</t>
    </rPh>
    <phoneticPr fontId="4"/>
  </si>
  <si>
    <t>　本市の農業集落排水事業は、平成28年度に新設事業を完了したところである。
　本事業は、比較的小規模な施設が市内に点在しており、老朽化の進んでいる施設もあるため、経費の節減に努めるほか、施設の統廃合、更新及び長寿命化を進め、効率的な管理運営を図っていく必要がある。
　また、農業集落排水事業は令和元年度に公共下水道事業等と共に地方公営企業法を適用し、企業会計に移行した。
移行後は、財政状況や経営状況の的確な把握に努め、経営改善を図っていく予定である。</t>
    <rPh sb="10" eb="12">
      <t>ジギョウ</t>
    </rPh>
    <rPh sb="137" eb="139">
      <t>ノウギョウ</t>
    </rPh>
    <rPh sb="139" eb="141">
      <t>シュウラク</t>
    </rPh>
    <rPh sb="141" eb="143">
      <t>ハイスイ</t>
    </rPh>
    <rPh sb="146" eb="148">
      <t>レイワ</t>
    </rPh>
    <rPh sb="148" eb="149">
      <t>ガン</t>
    </rPh>
    <rPh sb="152" eb="154">
      <t>コウキョウ</t>
    </rPh>
    <rPh sb="154" eb="157">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</si>
</sst>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0.03</c:v>
                </c:pt>
                <c:pt idx="1">
                  <c:v>0.02</c:v>
                </c:pt>
                <c:pt idx="2">
                  <c:v>0.1</c:v>
                </c:pt>
                <c:pt idx="3">
                  <c:v>0.14000000000000001</c:v>
                </c:pt>
                <c:pt idx="4">
                  <c:v>0.12</c:v>
                </c:pt>
              </c:numCache>
            </c:numRef>
          </c:val>
          <c:extLst>
            <c:ext xmlns:c16="http://schemas.microsoft.com/office/drawing/2014/chart" uri="{C3380CC4-5D6E-409C-BE32-E72D297353CC}">
              <c16:uniqueId val="{00000000-3C0D-45E7-8F89-55B9DFC074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3C0D-45E7-8F89-55B9DFC074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54.2</c:v>
                </c:pt>
                <c:pt idx="1">
                  <c:v>54.63</c:v>
                </c:pt>
                <c:pt idx="2">
                  <c:v>54.89</c:v>
                </c:pt>
                <c:pt idx="3">
                  <c:v>54.46</c:v>
                </c:pt>
                <c:pt idx="4">
                  <c:v>54.29</c:v>
                </c:pt>
              </c:numCache>
            </c:numRef>
          </c:val>
          <c:extLst>
            <c:ext xmlns:c16="http://schemas.microsoft.com/office/drawing/2014/chart" uri="{C3380CC4-5D6E-409C-BE32-E72D297353CC}">
              <c16:uniqueId val="{00000000-1672-4DB4-856A-F8AE745F30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1672-4DB4-856A-F8AE745F30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88.53</c:v>
                </c:pt>
                <c:pt idx="1">
                  <c:v>89.83</c:v>
                </c:pt>
                <c:pt idx="2">
                  <c:v>90.49</c:v>
                </c:pt>
                <c:pt idx="3">
                  <c:v>90.95</c:v>
                </c:pt>
                <c:pt idx="4">
                  <c:v>91.6</c:v>
                </c:pt>
              </c:numCache>
            </c:numRef>
          </c:val>
          <c:extLst>
            <c:ext xmlns:c16="http://schemas.microsoft.com/office/drawing/2014/chart" uri="{C3380CC4-5D6E-409C-BE32-E72D297353CC}">
              <c16:uniqueId val="{00000000-0A30-4595-8C67-749E2229EC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0A30-4595-8C67-749E2229EC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70.19</c:v>
                </c:pt>
                <c:pt idx="1">
                  <c:v>68.010000000000005</c:v>
                </c:pt>
                <c:pt idx="2">
                  <c:v>68.98</c:v>
                </c:pt>
                <c:pt idx="3">
                  <c:v>69.28</c:v>
                </c:pt>
                <c:pt idx="4">
                  <c:v>74.55</c:v>
                </c:pt>
              </c:numCache>
            </c:numRef>
          </c:val>
          <c:extLst>
            <c:ext xmlns:c16="http://schemas.microsoft.com/office/drawing/2014/chart" uri="{C3380CC4-5D6E-409C-BE32-E72D297353CC}">
              <c16:uniqueId val="{00000000-4CE4-4F82-8D37-798B00B950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E4-4F82-8D37-798B00B950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0A-4EC1-B84D-EA9F7C9DDE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A-4EC1-B84D-EA9F7C9DDE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2B-486E-B174-325A9924214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2B-486E-B174-325A9924214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CD-4070-848E-C09B11055D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CD-4070-848E-C09B11055D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02-4058-B439-5F74A61FCC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02-4058-B439-5F74A61FCC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3.28</c:v>
                </c:pt>
                <c:pt idx="1">
                  <c:v>49.4</c:v>
                </c:pt>
                <c:pt idx="2" formatCode="#,##0.00;&quot;△&quot;#,##0.00">
                  <c:v>0</c:v>
                </c:pt>
                <c:pt idx="3">
                  <c:v>96.34</c:v>
                </c:pt>
                <c:pt idx="4" formatCode="#,##0.00;&quot;△&quot;#,##0.00">
                  <c:v>0</c:v>
                </c:pt>
              </c:numCache>
            </c:numRef>
          </c:val>
          <c:extLst>
            <c:ext xmlns:c16="http://schemas.microsoft.com/office/drawing/2014/chart" uri="{C3380CC4-5D6E-409C-BE32-E72D297353CC}">
              <c16:uniqueId val="{00000000-2EF0-499B-95B9-E020AEE8F2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2EF0-499B-95B9-E020AEE8F2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81.55</c:v>
                </c:pt>
                <c:pt idx="1">
                  <c:v>88.94</c:v>
                </c:pt>
                <c:pt idx="2">
                  <c:v>90.57</c:v>
                </c:pt>
                <c:pt idx="3">
                  <c:v>83.13</c:v>
                </c:pt>
                <c:pt idx="4">
                  <c:v>95.82</c:v>
                </c:pt>
              </c:numCache>
            </c:numRef>
          </c:val>
          <c:extLst>
            <c:ext xmlns:c16="http://schemas.microsoft.com/office/drawing/2014/chart" uri="{C3380CC4-5D6E-409C-BE32-E72D297353CC}">
              <c16:uniqueId val="{00000000-5799-44C7-81C6-7796E339F7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5799-44C7-81C6-7796E339F7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225.11</c:v>
                </c:pt>
                <c:pt idx="1">
                  <c:v>207.9</c:v>
                </c:pt>
                <c:pt idx="2">
                  <c:v>204.73</c:v>
                </c:pt>
                <c:pt idx="3">
                  <c:v>223.18</c:v>
                </c:pt>
                <c:pt idx="4">
                  <c:v>176.67</c:v>
                </c:pt>
              </c:numCache>
            </c:numRef>
          </c:val>
          <c:extLst>
            <c:ext xmlns:c16="http://schemas.microsoft.com/office/drawing/2014/chart" uri="{C3380CC4-5D6E-409C-BE32-E72D297353CC}">
              <c16:uniqueId val="{00000000-758A-405A-838D-BE6A1ADB64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758A-405A-838D-BE6A1ADB64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出雲市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62">
        <f>データ!S6</f>
        <v>175790</v>
      </c>
      <c r="AM8" s="62"/>
      <c r="AN8" s="62"/>
      <c r="AO8" s="62"/>
      <c r="AP8" s="62"/>
      <c r="AQ8" s="62"/>
      <c r="AR8" s="62"/>
      <c r="AS8" s="62"/>
      <c r="AT8" s="61">
        <f>データ!T6</f>
        <v>624.36</v>
      </c>
      <c r="AU8" s="61"/>
      <c r="AV8" s="61"/>
      <c r="AW8" s="61"/>
      <c r="AX8" s="61"/>
      <c r="AY8" s="61"/>
      <c r="AZ8" s="61"/>
      <c r="BA8" s="61"/>
      <c r="BB8" s="61">
        <f>データ!U6</f>
        <v>281.55</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16.489999999999998</v>
      </c>
      <c r="Q10" s="61"/>
      <c r="R10" s="61"/>
      <c r="S10" s="61"/>
      <c r="T10" s="61"/>
      <c r="U10" s="61"/>
      <c r="V10" s="61"/>
      <c r="W10" s="61">
        <f>データ!Q6</f>
        <v>100</v>
      </c>
      <c r="X10" s="61"/>
      <c r="Y10" s="61"/>
      <c r="Z10" s="61"/>
      <c r="AA10" s="61"/>
      <c r="AB10" s="61"/>
      <c r="AC10" s="61"/>
      <c r="AD10" s="62">
        <f>データ!R6</f>
        <v>3291</v>
      </c>
      <c r="AE10" s="62"/>
      <c r="AF10" s="62"/>
      <c r="AG10" s="62"/>
      <c r="AH10" s="62"/>
      <c r="AI10" s="62"/>
      <c r="AJ10" s="62"/>
      <c r="AK10" s="2"/>
      <c r="AL10" s="62">
        <f>データ!V6</f>
        <v>28963</v>
      </c>
      <c r="AM10" s="62"/>
      <c r="AN10" s="62"/>
      <c r="AO10" s="62"/>
      <c r="AP10" s="62"/>
      <c r="AQ10" s="62"/>
      <c r="AR10" s="62"/>
      <c r="AS10" s="62"/>
      <c r="AT10" s="61">
        <f>データ!W6</f>
        <v>11.41</v>
      </c>
      <c r="AU10" s="61"/>
      <c r="AV10" s="61"/>
      <c r="AW10" s="61"/>
      <c r="AX10" s="61"/>
      <c r="AY10" s="61"/>
      <c r="AZ10" s="61"/>
      <c r="BA10" s="61"/>
      <c r="BB10" s="61">
        <f>データ!X6</f>
        <v>2538.39</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DXgA6bxQb9gpmXYShRqt4FsTVHDdKdUqEhhg5U/QmfcsWL8qk0sKs1Fz6YCNDbPLgoo239XVGW/HogoZXZDpJQ==" saltValue="8nGhJ8rzTECknbxi2Myu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322032</v>
      </c>
      <c r="D6" s="33">
        <f t="shared" si="3"/>
        <v>47</v>
      </c>
      <c r="E6" s="33">
        <f t="shared" si="3"/>
        <v>17</v>
      </c>
      <c r="F6" s="33">
        <f t="shared" si="3"/>
        <v>5</v>
      </c>
      <c r="G6" s="33">
        <f t="shared" si="3"/>
        <v>0</v>
      </c>
      <c r="H6" s="33" t="str">
        <f t="shared" si="3"/>
        <v>島根県　出雲市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16.489999999999998</v>
      </c>
      <c r="Q6" s="34">
        <f t="shared" si="3"/>
        <v>100</v>
      </c>
      <c r="R6" s="34">
        <f t="shared" si="3"/>
        <v>3291</v>
      </c>
      <c r="S6" s="34">
        <f t="shared" si="3"/>
        <v>175790</v>
      </c>
      <c r="T6" s="34">
        <f t="shared" si="3"/>
        <v>624.36</v>
      </c>
      <c r="U6" s="34">
        <f t="shared" si="3"/>
        <v>281.55</v>
      </c>
      <c r="V6" s="34">
        <f t="shared" si="3"/>
        <v>28963</v>
      </c>
      <c r="W6" s="34">
        <f t="shared" si="3"/>
        <v>11.41</v>
      </c>
      <c r="X6" s="34">
        <f t="shared" si="3"/>
        <v>2538.39</v>
      </c>
      <c r="Y6" s="35">
        <f>IF(Y7="",NA(),Y7)</f>
        <v>70.19</v>
      </c>
      <c r="Z6" s="35">
        <f t="shared" ref="Z6:AH6" si="4">IF(Z7="",NA(),Z7)</f>
        <v>68.010000000000005</v>
      </c>
      <c r="AA6" s="35">
        <f t="shared" si="4"/>
        <v>68.98</v>
      </c>
      <c r="AB6" s="35">
        <f t="shared" si="4"/>
        <v>69.28</v>
      </c>
      <c r="AC6" s="35">
        <f t="shared" si="4"/>
        <v>74.55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3.28</v>
      </c>
      <c r="BG6" s="35">
        <f t="shared" ref="BG6:BO6" si="7">IF(BG7="",NA(),BG7)</f>
        <v>49.4</v>
      </c>
      <c r="BH6" s="34">
        <f t="shared" si="7"/>
        <v>0</v>
      </c>
      <c r="BI6" s="35">
        <f t="shared" si="7"/>
        <v>96.34</v>
      </c>
      <c r="BJ6" s="34">
        <f t="shared" si="7"/>
        <v>0</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81.55</v>
      </c>
      <c r="BR6" s="35">
        <f t="shared" ref="BR6:BZ6" si="8">IF(BR7="",NA(),BR7)</f>
        <v>88.94</v>
      </c>
      <c r="BS6" s="35">
        <f t="shared" si="8"/>
        <v>90.57</v>
      </c>
      <c r="BT6" s="35">
        <f t="shared" si="8"/>
        <v>83.13</v>
      </c>
      <c r="BU6" s="35">
        <f t="shared" si="8"/>
        <v>95.82</v>
      </c>
      <c r="BV6" s="35">
        <f t="shared" si="8"/>
        <v>62.3</v>
      </c>
      <c r="BW6" s="35">
        <f t="shared" si="8"/>
        <v>59.3</v>
      </c>
      <c r="BX6" s="35">
        <f t="shared" si="8"/>
        <v>59.83</v>
      </c>
      <c r="BY6" s="35">
        <f t="shared" si="8"/>
        <v>65.33</v>
      </c>
      <c r="BZ6" s="35">
        <f t="shared" si="8"/>
        <v>65.39</v>
      </c>
      <c r="CA6" s="34" t="str">
        <f>IF(CA7="","",IF(CA7="-","【-】","【"&amp;SUBSTITUTE(TEXT(CA7,"#,##0.00"),"-","△")&amp;"】"))</f>
        <v>【59.51】</v>
      </c>
      <c r="CB6" s="35">
        <f>IF(CB7="",NA(),CB7)</f>
        <v>225.11</v>
      </c>
      <c r="CC6" s="35">
        <f t="shared" ref="CC6:CK6" si="9">IF(CC7="",NA(),CC7)</f>
        <v>207.9</v>
      </c>
      <c r="CD6" s="35">
        <f t="shared" si="9"/>
        <v>204.73</v>
      </c>
      <c r="CE6" s="35">
        <f t="shared" si="9"/>
        <v>223.18</v>
      </c>
      <c r="CF6" s="35">
        <f t="shared" si="9"/>
        <v>176.67</v>
      </c>
      <c r="CG6" s="35">
        <f t="shared" si="9"/>
        <v>235.07</v>
      </c>
      <c r="CH6" s="35">
        <f t="shared" si="9"/>
        <v>248.14</v>
      </c>
      <c r="CI6" s="35">
        <f t="shared" si="9"/>
        <v>246.66</v>
      </c>
      <c r="CJ6" s="35">
        <f t="shared" si="9"/>
        <v>227.43</v>
      </c>
      <c r="CK6" s="35">
        <f t="shared" si="9"/>
        <v>230.88</v>
      </c>
      <c r="CL6" s="34" t="str">
        <f>IF(CL7="","",IF(CL7="-","【-】","【"&amp;SUBSTITUTE(TEXT(CL7,"#,##0.00"),"-","△")&amp;"】"))</f>
        <v>【261.46】</v>
      </c>
      <c r="CM6" s="35">
        <f>IF(CM7="",NA(),CM7)</f>
        <v>54.2</v>
      </c>
      <c r="CN6" s="35">
        <f t="shared" ref="CN6:CV6" si="10">IF(CN7="",NA(),CN7)</f>
        <v>54.63</v>
      </c>
      <c r="CO6" s="35">
        <f t="shared" si="10"/>
        <v>54.89</v>
      </c>
      <c r="CP6" s="35">
        <f t="shared" si="10"/>
        <v>54.46</v>
      </c>
      <c r="CQ6" s="35">
        <f t="shared" si="10"/>
        <v>54.29</v>
      </c>
      <c r="CR6" s="35">
        <f t="shared" si="10"/>
        <v>58.47</v>
      </c>
      <c r="CS6" s="35">
        <f t="shared" si="10"/>
        <v>57.3</v>
      </c>
      <c r="CT6" s="35">
        <f t="shared" si="10"/>
        <v>56</v>
      </c>
      <c r="CU6" s="35">
        <f t="shared" si="10"/>
        <v>56.01</v>
      </c>
      <c r="CV6" s="35">
        <f t="shared" si="10"/>
        <v>56.72</v>
      </c>
      <c r="CW6" s="34" t="str">
        <f>IF(CW7="","",IF(CW7="-","【-】","【"&amp;SUBSTITUTE(TEXT(CW7,"#,##0.00"),"-","△")&amp;"】"))</f>
        <v>【52.23】</v>
      </c>
      <c r="CX6" s="35">
        <f>IF(CX7="",NA(),CX7)</f>
        <v>88.53</v>
      </c>
      <c r="CY6" s="35">
        <f t="shared" ref="CY6:DG6" si="11">IF(CY7="",NA(),CY7)</f>
        <v>89.83</v>
      </c>
      <c r="CZ6" s="35">
        <f t="shared" si="11"/>
        <v>90.49</v>
      </c>
      <c r="DA6" s="35">
        <f t="shared" si="11"/>
        <v>90.95</v>
      </c>
      <c r="DB6" s="35">
        <f t="shared" si="11"/>
        <v>91.6</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5">
        <f t="shared" ref="EF6:EN6" si="14">IF(EF7="",NA(),EF7)</f>
        <v>0.02</v>
      </c>
      <c r="EG6" s="35">
        <f t="shared" si="14"/>
        <v>0.1</v>
      </c>
      <c r="EH6" s="35">
        <f t="shared" si="14"/>
        <v>0.14000000000000001</v>
      </c>
      <c r="EI6" s="35">
        <f t="shared" si="14"/>
        <v>0.12</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322032</v>
      </c>
      <c r="D7" s="37">
        <v>47</v>
      </c>
      <c r="E7" s="37">
        <v>17</v>
      </c>
      <c r="F7" s="37">
        <v>5</v>
      </c>
      <c r="G7" s="37">
        <v>0</v>
      </c>
      <c r="H7" s="37" t="s">
        <v>98</v>
      </c>
      <c r="I7" s="37" t="s">
        <v>99</v>
      </c>
      <c r="J7" s="37" t="s">
        <v>100</v>
      </c>
      <c r="K7" s="37" t="s">
        <v>101</v>
      </c>
      <c r="L7" s="37" t="s">
        <v>102</v>
      </c>
      <c r="M7" s="37" t="s">
        <v>103</v>
      </c>
      <c r="N7" s="38" t="s">
        <v>104</v>
      </c>
      <c r="O7" s="38" t="s">
        <v>105</v>
      </c>
      <c r="P7" s="38">
        <v>16.489999999999998</v>
      </c>
      <c r="Q7" s="38">
        <v>100</v>
      </c>
      <c r="R7" s="38">
        <v>3291</v>
      </c>
      <c r="S7" s="38">
        <v>175790</v>
      </c>
      <c r="T7" s="38">
        <v>624.36</v>
      </c>
      <c r="U7" s="38">
        <v>281.55</v>
      </c>
      <c r="V7" s="38">
        <v>28963</v>
      </c>
      <c r="W7" s="38">
        <v>11.41</v>
      </c>
      <c r="X7" s="38">
        <v>2538.39</v>
      </c>
      <c r="Y7" s="38">
        <v>70.19</v>
      </c>
      <c r="Z7" s="38">
        <v>68.010000000000005</v>
      </c>
      <c r="AA7" s="38">
        <v>68.98</v>
      </c>
      <c r="AB7" s="38">
        <v>69.28</v>
      </c>
      <c r="AC7" s="38">
        <v>74.55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3.28</v>
      </c>
      <c r="BG7" s="38">
        <v>49.4</v>
      </c>
      <c r="BH7" s="38">
        <v>0</v>
      </c>
      <c r="BI7" s="38">
        <v>96.34</v>
      </c>
      <c r="BJ7" s="38">
        <v>0</v>
      </c>
      <c r="BK7" s="38">
        <v>632.94000000000005</v>
      </c>
      <c r="BL7" s="38">
        <v>721.43</v>
      </c>
      <c r="BM7" s="38">
        <v>685.34</v>
      </c>
      <c r="BN7" s="38">
        <v>684.74</v>
      </c>
      <c r="BO7" s="38">
        <v>654.91999999999996</v>
      </c>
      <c r="BP7" s="38">
        <v>747.76</v>
      </c>
      <c r="BQ7" s="38">
        <v>81.55</v>
      </c>
      <c r="BR7" s="38">
        <v>88.94</v>
      </c>
      <c r="BS7" s="38">
        <v>90.57</v>
      </c>
      <c r="BT7" s="38">
        <v>83.13</v>
      </c>
      <c r="BU7" s="38">
        <v>95.82</v>
      </c>
      <c r="BV7" s="38">
        <v>62.3</v>
      </c>
      <c r="BW7" s="38">
        <v>59.3</v>
      </c>
      <c r="BX7" s="38">
        <v>59.83</v>
      </c>
      <c r="BY7" s="38">
        <v>65.33</v>
      </c>
      <c r="BZ7" s="38">
        <v>65.39</v>
      </c>
      <c r="CA7" s="38">
        <v>59.51</v>
      </c>
      <c r="CB7" s="38">
        <v>225.11</v>
      </c>
      <c r="CC7" s="38">
        <v>207.9</v>
      </c>
      <c r="CD7" s="38">
        <v>204.73</v>
      </c>
      <c r="CE7" s="38">
        <v>223.18</v>
      </c>
      <c r="CF7" s="38">
        <v>176.67</v>
      </c>
      <c r="CG7" s="38">
        <v>235.07</v>
      </c>
      <c r="CH7" s="38">
        <v>248.14</v>
      </c>
      <c r="CI7" s="38">
        <v>246.66</v>
      </c>
      <c r="CJ7" s="38">
        <v>227.43</v>
      </c>
      <c r="CK7" s="38">
        <v>230.88</v>
      </c>
      <c r="CL7" s="38">
        <v>261.45999999999998</v>
      </c>
      <c r="CM7" s="38">
        <v>54.2</v>
      </c>
      <c r="CN7" s="38">
        <v>54.63</v>
      </c>
      <c r="CO7" s="38">
        <v>54.89</v>
      </c>
      <c r="CP7" s="38">
        <v>54.46</v>
      </c>
      <c r="CQ7" s="38">
        <v>54.29</v>
      </c>
      <c r="CR7" s="38">
        <v>58.47</v>
      </c>
      <c r="CS7" s="38">
        <v>57.3</v>
      </c>
      <c r="CT7" s="38">
        <v>56</v>
      </c>
      <c r="CU7" s="38">
        <v>56.01</v>
      </c>
      <c r="CV7" s="38">
        <v>56.72</v>
      </c>
      <c r="CW7" s="38">
        <v>52.23</v>
      </c>
      <c r="CX7" s="38">
        <v>88.53</v>
      </c>
      <c r="CY7" s="38">
        <v>89.83</v>
      </c>
      <c r="CZ7" s="38">
        <v>90.49</v>
      </c>
      <c r="DA7" s="38">
        <v>90.95</v>
      </c>
      <c r="DB7" s="38">
        <v>91.6</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0.03</v>
      </c>
      <c r="EF7" s="38">
        <v>0.02</v>
      </c>
      <c r="EG7" s="38">
        <v>0.1</v>
      </c>
      <c r="EH7" s="38">
        <v>0.14000000000000001</v>
      </c>
      <c r="EI7" s="38">
        <v>0.12</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SL615</cp:lastModifiedBy>
  <cp:lastPrinted>2020-01-23T05:58:45Z</cp:lastPrinted>
  <dcterms:created xsi:type="dcterms:W3CDTF">2019-12-05T05:21:40Z</dcterms:created>
  <dcterms:modified xsi:type="dcterms:W3CDTF">2020-01-29T08:14:06Z</dcterms:modified>
  <cp:category/>
</cp:coreProperties>
</file>