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285_上下水道局\99_上下水道局共有\③　下水道関係\02-0　決算\05 経営比較分析表（総務省）\H30\【経営比較分析表】提出用\経営企画課（公共、特環、農集、漁集、小規模）\"/>
    </mc:Choice>
  </mc:AlternateContent>
  <xr:revisionPtr revIDLastSave="0" documentId="13_ncr:1_{BBC30CBF-CBE6-4D0A-9CBD-FDA2506D0A53}" xr6:coauthVersionLast="43" xr6:coauthVersionMax="43" xr10:uidLastSave="{00000000-0000-0000-0000-000000000000}"/>
  <workbookProtection workbookAlgorithmName="SHA-512" workbookHashValue="z8noHLZO89ZTrxCZ38aOXFaxDicHpTeMgHKg03omsRWcA/OrUIFlvc2naEq24AOg2lNmUbDmfcgBxJHGxtXr/Q==" workbookSaltValue="jrnDP7Ghx8n2BfzbOMHGbQ=="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W10" i="4"/>
  <c r="P10" i="4"/>
  <c r="I10" i="4"/>
  <c r="BB8" i="4"/>
  <c r="AT8" i="4"/>
  <c r="AL8" i="4"/>
  <c r="W8" i="4"/>
  <c r="B6" i="4"/>
  <c r="B10" i="5" l="1"/>
  <c r="F10" i="5"/>
  <c r="C10" i="5"/>
  <c r="D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<sst xmlns="http://schemas.openxmlformats.org/spreadsheetml/2006/main" count="228" uniqueCount="114">
  <si>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</si>
  <si>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</si>
  <si>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</si>
  <si>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</si>
  <si>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</si>
  <si>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</si>
  <si>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</si>
  <si>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</si>
  <si>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</si>
  <si>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</si>
  <si>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</si>
  <si>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</si>
  <si>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</si>
  <si>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</si>
  <si>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</si>
  <si>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</si>
  <si>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</si>
  <si>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</si>
  <si>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</si>
  <si>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</si>
  <si>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</si>
  <si>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</si>
  <si>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</si>
  <si>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</si>
  <si>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</si>
  <si>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</si>
  <si>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</si>
  <si>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</si>
  <si>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</si>
  <si>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</si>
  <si>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</si>
  <si>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</si>
  <si>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</si>
  <si>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</si>
  <si>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</si>
  <si>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</si>
  <si>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</si>
  <si>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</si>
  <si>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</si>
  <si>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</si>
  <si>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</si>
  <si>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</si>
  <si>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</si>
  <si>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</si>
  <si>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</si>
  <si>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</si>
  <si>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</si>
  <si>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</si>
  <si>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</si>
  <si>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</si>
  <si>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</si>
  <si>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</si>
  <si>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</si>
  <si>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</si>
  <si>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</si>
  <si>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</si>
  <si>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</si>
  <si>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</si>
  <si>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</si>
  <si>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</si>
  <si>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</si>
  <si>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</si>
  <si>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</si>
  <si>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</si>
  <si>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</si>
  <si>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</si>
  <si>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</si>
  <si>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</si>
  <si>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</si>
  <si>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</si>
  <si>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</si>
  <si>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</si>
  <si>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</si>
  <si>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</si>
  <si>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</si>
  <si>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</si>
  <si>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</si>
  <si>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</si>
  <si>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</si>
  <si>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</si>
  <si>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</si>
  <si>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</si>
  <si>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</si>
  <si>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</si>
  <si>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</si>
  <si>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</si>
  <si>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</si>
  <si>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</si>
  <si>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</si>
  <si>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</si>
  <si>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</si>
  <si>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</si>
  <si>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</si>
  <si>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</si>
  <si>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</si>
  <si>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</si>
  <si>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</si>
  <si>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</si>
  <si>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</si>
  <si>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</si>
  <si>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</si>
  <si>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</si>
  <si>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</si>
  <si>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</si>
  <si>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</si>
  <si>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</si>
  <si>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</si>
  <si>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</si>
  <si>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</si>
  <si>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</si>
  <si>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</si>
  <si>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公共下水道事業と同一会計で事業を行っており、使用料収入ほか、一般会計繰入金、資本費平準化債等の借入によって、例年、実質収支を均衡としているが、令和元年度から公営企業会計に移行したため、平成30年度は打切り決算となり、実質収支は黒字となっている。
　①収益的収支比率は、市債元利償還金の不足額について一般会計繰入金及び資本費平準化債の借入により措置をしている状況であるが、打切り決算に伴い、総費用及び地方債償還金が減となったため、昨年度から大幅な増となっている。
　④企業債残高対事業規模比率は、市債残高の減少等により類似団体平均を下回っている。打切り決算に伴い、営業収益が減となったため、昨年度から大幅な増となっている。
　⑤経費回収率、⑥汚水処理原価は、類似団体平均よりも上位となっている。なお、汚水処理原価については、打切り決算に伴い、汚水処理費が減となったため、昨年度から大幅な減となっている。
　⑦施設利用率は、処理区域内人口の減少により、昨年度から1.31ポイント減少している。
　⑧水洗化率は、平成29年度から0.10ポイント上昇し、類似団体平均を上回っているが、新設事業が終了していることから、今後大きな向上は見込めない状況である。</t>
    <rPh sb="1" eb="3">
      <t>トクテイ</t>
    </rPh>
    <rPh sb="70" eb="72">
      <t>レイネン</t>
    </rPh>
    <rPh sb="230" eb="233">
      <t>サクネンド</t>
    </rPh>
    <rPh sb="270" eb="271">
      <t>トウ</t>
    </rPh>
    <rPh sb="310" eb="313">
      <t>サクネンド</t>
    </rPh>
    <rPh sb="353" eb="355">
      <t>ジョウイ</t>
    </rPh>
    <rPh sb="400" eb="403">
      <t>サクネンド</t>
    </rPh>
    <rPh sb="426" eb="428">
      <t>ショリ</t>
    </rPh>
    <rPh sb="428" eb="431">
      <t>クイキナイ</t>
    </rPh>
    <rPh sb="431" eb="433">
      <t>ジンコウ</t>
    </rPh>
    <rPh sb="434" eb="436">
      <t>ゲンショウ</t>
    </rPh>
    <rPh sb="440" eb="441">
      <t>サク</t>
    </rPh>
    <rPh sb="441" eb="443">
      <t>ネンド</t>
    </rPh>
    <rPh sb="453" eb="455">
      <t>ゲンショウ</t>
    </rPh>
    <rPh sb="469" eb="471">
      <t>ヘイセイ</t>
    </rPh>
    <rPh sb="473" eb="475">
      <t>ネンド</t>
    </rPh>
    <rPh sb="485" eb="487">
      <t>ジョウショウ</t>
    </rPh>
    <phoneticPr fontId="4"/>
  </si>
  <si>
    <t>　特定環境保全公共下水道の3施設のうち、供用開始後30年以上を経過し、老朽化が進んでいる汚水処理施設2施設及び管路施設について平成25年度から長寿命化事業を実施している。
　また中継ポンプ等、その他の機器類については老朽化の状況に応じ更新及び修繕を行っている。
　今後は、策定中のストックマネジメント計画を基に、計画的な維持・更新を図っていく必要がある。</t>
    <rPh sb="44" eb="46">
      <t>オスイ</t>
    </rPh>
    <rPh sb="46" eb="48">
      <t>ショリ</t>
    </rPh>
    <rPh sb="51" eb="53">
      <t>シセツ</t>
    </rPh>
    <rPh sb="53" eb="54">
      <t>オヨ</t>
    </rPh>
    <rPh sb="55" eb="57">
      <t>カンロ</t>
    </rPh>
    <rPh sb="57" eb="59">
      <t>シセツ</t>
    </rPh>
    <rPh sb="89" eb="91">
      <t>チュウケイ</t>
    </rPh>
    <rPh sb="94" eb="95">
      <t>トウ</t>
    </rPh>
    <rPh sb="98" eb="99">
      <t>タ</t>
    </rPh>
    <rPh sb="108" eb="111">
      <t>ロウキュウカ</t>
    </rPh>
    <rPh sb="112" eb="114">
      <t>ジョウキョウ</t>
    </rPh>
    <rPh sb="115" eb="116">
      <t>オウ</t>
    </rPh>
    <rPh sb="119" eb="120">
      <t>オヨ</t>
    </rPh>
    <rPh sb="132" eb="134">
      <t>コンゴ</t>
    </rPh>
    <rPh sb="136" eb="139">
      <t>サクテイチュウ</t>
    </rPh>
    <phoneticPr fontId="4"/>
  </si>
  <si>
    <t>　本市の特定環境保全公共下水道事業は、新設事業を終了し、維持管理主体の事業運営となっており、現在実施中の長寿命化事業後は、策定中のストックマネジメント計画を基に施設の維持・更新計画を策定する必要がある。
　本年度は処理区域内人口、年間有収水量ともに前年度を下回る結果となっており、今後の収入増が見込めない状況にあることから、経費の削減を含め、より効率的な運営をめざしていく必要がある。
　また、特定環境保全公共下水道事業は令和元年度に集落排水事業等と共に地方公営企業法を適用し、企業会計に移行した。
　移行後は、財政状況や経営状況の的確な把握に努め、経営改善を図っていく予定である。</t>
    <rPh sb="1" eb="3">
      <t>ホンシ</t>
    </rPh>
    <rPh sb="4" eb="6">
      <t>トクテイ</t>
    </rPh>
    <rPh sb="6" eb="8">
      <t>カンキョウ</t>
    </rPh>
    <rPh sb="8" eb="10">
      <t>ホゼン</t>
    </rPh>
    <rPh sb="10" eb="12">
      <t>コウキョウ</t>
    </rPh>
    <rPh sb="12" eb="15">
      <t>ゲスイドウ</t>
    </rPh>
    <rPh sb="15" eb="17">
      <t>ジギョウ</t>
    </rPh>
    <rPh sb="61" eb="64">
      <t>サクテイチュウ</t>
    </rPh>
    <rPh sb="75" eb="77">
      <t>ケイカク</t>
    </rPh>
    <rPh sb="78" eb="79">
      <t>モト</t>
    </rPh>
    <rPh sb="83" eb="85">
      <t>イジ</t>
    </rPh>
    <rPh sb="88" eb="90">
      <t>ケイカク</t>
    </rPh>
    <rPh sb="91" eb="93">
      <t>サクテイ</t>
    </rPh>
    <rPh sb="95" eb="97">
      <t>ヒツヨウ</t>
    </rPh>
    <rPh sb="103" eb="106">
      <t>ホンネンド</t>
    </rPh>
    <rPh sb="107" eb="109">
      <t>ショリ</t>
    </rPh>
    <rPh sb="109" eb="112">
      <t>クイキナイ</t>
    </rPh>
    <rPh sb="112" eb="114">
      <t>ジンコウ</t>
    </rPh>
    <rPh sb="115" eb="117">
      <t>ネンカン</t>
    </rPh>
    <rPh sb="117" eb="119">
      <t>ユウシュウ</t>
    </rPh>
    <rPh sb="119" eb="121">
      <t>スイリョウ</t>
    </rPh>
    <rPh sb="124" eb="127">
      <t>ゼンネンド</t>
    </rPh>
    <rPh sb="128" eb="130">
      <t>シタマワ</t>
    </rPh>
    <rPh sb="131" eb="133">
      <t>ケッカ</t>
    </rPh>
    <rPh sb="140" eb="142">
      <t>コンゴ</t>
    </rPh>
    <rPh sb="197" eb="198">
      <t>ホン</t>
    </rPh>
    <rPh sb="198" eb="200">
      <t>ジギョウ</t>
    </rPh>
    <rPh sb="201" eb="203">
      <t>レイワ</t>
    </rPh>
    <rPh sb="203" eb="204">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</si>
</sst>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C48D-4390-9184-E46A902962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C48D-4390-9184-E46A902962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47.19</c:v>
                </c:pt>
                <c:pt idx="1">
                  <c:v>46.99</c:v>
                </c:pt>
                <c:pt idx="2">
                  <c:v>47.12</c:v>
                </c:pt>
                <c:pt idx="3">
                  <c:v>45.21</c:v>
                </c:pt>
                <c:pt idx="4">
                  <c:v>43.9</c:v>
                </c:pt>
              </c:numCache>
            </c:numRef>
          </c:val>
          <c:extLst>
            <c:ext xmlns:c16="http://schemas.microsoft.com/office/drawing/2014/chart" uri="{C3380CC4-5D6E-409C-BE32-E72D297353CC}">
              <c16:uniqueId val="{00000000-9226-4F5D-9555-AF911937F4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9226-4F5D-9555-AF911937F4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93.34</c:v>
                </c:pt>
                <c:pt idx="1">
                  <c:v>94.18</c:v>
                </c:pt>
                <c:pt idx="2">
                  <c:v>94.12</c:v>
                </c:pt>
                <c:pt idx="3">
                  <c:v>95.08</c:v>
                </c:pt>
                <c:pt idx="4">
                  <c:v>95.18</c:v>
                </c:pt>
              </c:numCache>
            </c:numRef>
          </c:val>
          <c:extLst>
            <c:ext xmlns:c16="http://schemas.microsoft.com/office/drawing/2014/chart" uri="{C3380CC4-5D6E-409C-BE32-E72D297353CC}">
              <c16:uniqueId val="{00000000-FD12-45B2-9418-6688FE6B45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FD12-45B2-9418-6688FE6B45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65.260000000000005</c:v>
                </c:pt>
                <c:pt idx="1">
                  <c:v>62.5</c:v>
                </c:pt>
                <c:pt idx="2">
                  <c:v>59.61</c:v>
                </c:pt>
                <c:pt idx="3">
                  <c:v>68.760000000000005</c:v>
                </c:pt>
                <c:pt idx="4">
                  <c:v>82.05</c:v>
                </c:pt>
              </c:numCache>
            </c:numRef>
          </c:val>
          <c:extLst>
            <c:ext xmlns:c16="http://schemas.microsoft.com/office/drawing/2014/chart" uri="{C3380CC4-5D6E-409C-BE32-E72D297353CC}">
              <c16:uniqueId val="{00000000-3E7A-49A6-8072-1EE10189D2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A-49A6-8072-1EE10189D2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6-4AF4-AA30-F7F895841B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6-4AF4-AA30-F7F895841B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25-40FC-B3A8-29BEDED900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25-40FC-B3A8-29BEDED900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41-4BF1-B76A-5CECA88BF3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41-4BF1-B76A-5CECA88BF3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5-4C9C-AFA7-929FC60A54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5-4C9C-AFA7-929FC60A54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579.79999999999995</c:v>
                </c:pt>
                <c:pt idx="1">
                  <c:v>712.89</c:v>
                </c:pt>
                <c:pt idx="2">
                  <c:v>1110.82</c:v>
                </c:pt>
                <c:pt idx="3">
                  <c:v>236.93</c:v>
                </c:pt>
                <c:pt idx="4">
                  <c:v>826.09</c:v>
                </c:pt>
              </c:numCache>
            </c:numRef>
          </c:val>
          <c:extLst>
            <c:ext xmlns:c16="http://schemas.microsoft.com/office/drawing/2014/chart" uri="{C3380CC4-5D6E-409C-BE32-E72D297353CC}">
              <c16:uniqueId val="{00000000-F1A3-4CE7-850A-1BE703FAFC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F1A3-4CE7-850A-1BE703FAFC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97.95</c:v>
                </c:pt>
                <c:pt idx="1">
                  <c:v>95.61</c:v>
                </c:pt>
                <c:pt idx="2">
                  <c:v>84.78</c:v>
                </c:pt>
                <c:pt idx="3">
                  <c:v>97.86</c:v>
                </c:pt>
                <c:pt idx="4">
                  <c:v>95.72</c:v>
                </c:pt>
              </c:numCache>
            </c:numRef>
          </c:val>
          <c:extLst>
            <c:ext xmlns:c16="http://schemas.microsoft.com/office/drawing/2014/chart" uri="{C3380CC4-5D6E-409C-BE32-E72D297353CC}">
              <c16:uniqueId val="{00000000-BC9D-4B92-B8A2-4540A56DBD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BC9D-4B92-B8A2-4540A56DBD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203.44</c:v>
                </c:pt>
                <c:pt idx="1">
                  <c:v>208.64</c:v>
                </c:pt>
                <c:pt idx="2">
                  <c:v>235.59</c:v>
                </c:pt>
                <c:pt idx="3">
                  <c:v>203.82</c:v>
                </c:pt>
                <c:pt idx="4">
                  <c:v>174.5</c:v>
                </c:pt>
              </c:numCache>
            </c:numRef>
          </c:val>
          <c:extLst>
            <c:ext xmlns:c16="http://schemas.microsoft.com/office/drawing/2014/chart" uri="{C3380CC4-5D6E-409C-BE32-E72D297353CC}">
              <c16:uniqueId val="{00000000-A339-4E40-8112-86C1D47255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A339-4E40-8112-86C1D47255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62">
        <f>データ!S6</f>
        <v>175790</v>
      </c>
      <c r="AM8" s="62"/>
      <c r="AN8" s="62"/>
      <c r="AO8" s="62"/>
      <c r="AP8" s="62"/>
      <c r="AQ8" s="62"/>
      <c r="AR8" s="62"/>
      <c r="AS8" s="62"/>
      <c r="AT8" s="61">
        <f>データ!T6</f>
        <v>624.36</v>
      </c>
      <c r="AU8" s="61"/>
      <c r="AV8" s="61"/>
      <c r="AW8" s="61"/>
      <c r="AX8" s="61"/>
      <c r="AY8" s="61"/>
      <c r="AZ8" s="61"/>
      <c r="BA8" s="61"/>
      <c r="BB8" s="61">
        <f>データ!U6</f>
        <v>281.55</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1.23</v>
      </c>
      <c r="Q10" s="61"/>
      <c r="R10" s="61"/>
      <c r="S10" s="61"/>
      <c r="T10" s="61"/>
      <c r="U10" s="61"/>
      <c r="V10" s="61"/>
      <c r="W10" s="61">
        <f>データ!Q6</f>
        <v>100</v>
      </c>
      <c r="X10" s="61"/>
      <c r="Y10" s="61"/>
      <c r="Z10" s="61"/>
      <c r="AA10" s="61"/>
      <c r="AB10" s="61"/>
      <c r="AC10" s="61"/>
      <c r="AD10" s="62">
        <f>データ!R6</f>
        <v>3291</v>
      </c>
      <c r="AE10" s="62"/>
      <c r="AF10" s="62"/>
      <c r="AG10" s="62"/>
      <c r="AH10" s="62"/>
      <c r="AI10" s="62"/>
      <c r="AJ10" s="62"/>
      <c r="AK10" s="2"/>
      <c r="AL10" s="62">
        <f>データ!V6</f>
        <v>2156</v>
      </c>
      <c r="AM10" s="62"/>
      <c r="AN10" s="62"/>
      <c r="AO10" s="62"/>
      <c r="AP10" s="62"/>
      <c r="AQ10" s="62"/>
      <c r="AR10" s="62"/>
      <c r="AS10" s="62"/>
      <c r="AT10" s="61">
        <f>データ!W6</f>
        <v>0.95</v>
      </c>
      <c r="AU10" s="61"/>
      <c r="AV10" s="61"/>
      <c r="AW10" s="61"/>
      <c r="AX10" s="61"/>
      <c r="AY10" s="61"/>
      <c r="AZ10" s="61"/>
      <c r="BA10" s="61"/>
      <c r="BB10" s="61">
        <f>データ!X6</f>
        <v>2269.4699999999998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kkRWfQPdsLrIYWCsYKMHEdARU6XiAyc7ivaANsLMRRwNYzpvD+SXrmVf28Jmrv3AqjrqPIH6dZLu6R4LT7Ddeg==" saltValue="zdPB8Pxpo69kPl5sorQx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322032</v>
      </c>
      <c r="D6" s="33">
        <f t="shared" si="3"/>
        <v>47</v>
      </c>
      <c r="E6" s="33">
        <f t="shared" si="3"/>
        <v>17</v>
      </c>
      <c r="F6" s="33">
        <f t="shared" si="3"/>
        <v>4</v>
      </c>
      <c r="G6" s="33">
        <f t="shared" si="3"/>
        <v>0</v>
      </c>
      <c r="H6" s="33" t="str">
        <f t="shared" si="3"/>
        <v>島根県　出雲市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1.23</v>
      </c>
      <c r="Q6" s="34">
        <f t="shared" si="3"/>
        <v>100</v>
      </c>
      <c r="R6" s="34">
        <f t="shared" si="3"/>
        <v>3291</v>
      </c>
      <c r="S6" s="34">
        <f t="shared" si="3"/>
        <v>175790</v>
      </c>
      <c r="T6" s="34">
        <f t="shared" si="3"/>
        <v>624.36</v>
      </c>
      <c r="U6" s="34">
        <f t="shared" si="3"/>
        <v>281.55</v>
      </c>
      <c r="V6" s="34">
        <f t="shared" si="3"/>
        <v>2156</v>
      </c>
      <c r="W6" s="34">
        <f t="shared" si="3"/>
        <v>0.95</v>
      </c>
      <c r="X6" s="34">
        <f t="shared" si="3"/>
        <v>2269.4699999999998</v>
      </c>
      <c r="Y6" s="35">
        <f>IF(Y7="",NA(),Y7)</f>
        <v>65.260000000000005</v>
      </c>
      <c r="Z6" s="35">
        <f t="shared" ref="Z6:AH6" si="4">IF(Z7="",NA(),Z7)</f>
        <v>62.5</v>
      </c>
      <c r="AA6" s="35">
        <f t="shared" si="4"/>
        <v>59.61</v>
      </c>
      <c r="AB6" s="35">
        <f t="shared" si="4"/>
        <v>68.760000000000005</v>
      </c>
      <c r="AC6" s="35">
        <f t="shared" si="4"/>
        <v>82.05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579.79999999999995</v>
      </c>
      <c r="BG6" s="35">
        <f t="shared" ref="BG6:BO6" si="7">IF(BG7="",NA(),BG7)</f>
        <v>712.89</v>
      </c>
      <c r="BH6" s="35">
        <f t="shared" si="7"/>
        <v>1110.82</v>
      </c>
      <c r="BI6" s="35">
        <f t="shared" si="7"/>
        <v>236.93</v>
      </c>
      <c r="BJ6" s="35">
        <f t="shared" si="7"/>
        <v>826.09</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97.95</v>
      </c>
      <c r="BR6" s="35">
        <f t="shared" ref="BR6:BZ6" si="8">IF(BR7="",NA(),BR7)</f>
        <v>95.61</v>
      </c>
      <c r="BS6" s="35">
        <f t="shared" si="8"/>
        <v>84.78</v>
      </c>
      <c r="BT6" s="35">
        <f t="shared" si="8"/>
        <v>97.86</v>
      </c>
      <c r="BU6" s="35">
        <f t="shared" si="8"/>
        <v>95.72</v>
      </c>
      <c r="BV6" s="35">
        <f t="shared" si="8"/>
        <v>66.56</v>
      </c>
      <c r="BW6" s="35">
        <f t="shared" si="8"/>
        <v>66.22</v>
      </c>
      <c r="BX6" s="35">
        <f t="shared" si="8"/>
        <v>69.87</v>
      </c>
      <c r="BY6" s="35">
        <f t="shared" si="8"/>
        <v>74.3</v>
      </c>
      <c r="BZ6" s="35">
        <f t="shared" si="8"/>
        <v>87.03</v>
      </c>
      <c r="CA6" s="34" t="str">
        <f>IF(CA7="","",IF(CA7="-","【-】","【"&amp;SUBSTITUTE(TEXT(CA7,"#,##0.00"),"-","△")&amp;"】"))</f>
        <v>【74.48】</v>
      </c>
      <c r="CB6" s="35">
        <f>IF(CB7="",NA(),CB7)</f>
        <v>203.44</v>
      </c>
      <c r="CC6" s="35">
        <f t="shared" ref="CC6:CK6" si="9">IF(CC7="",NA(),CC7)</f>
        <v>208.64</v>
      </c>
      <c r="CD6" s="35">
        <f t="shared" si="9"/>
        <v>235.59</v>
      </c>
      <c r="CE6" s="35">
        <f t="shared" si="9"/>
        <v>203.82</v>
      </c>
      <c r="CF6" s="35">
        <f t="shared" si="9"/>
        <v>174.5</v>
      </c>
      <c r="CG6" s="35">
        <f t="shared" si="9"/>
        <v>244.29</v>
      </c>
      <c r="CH6" s="35">
        <f t="shared" si="9"/>
        <v>246.72</v>
      </c>
      <c r="CI6" s="35">
        <f t="shared" si="9"/>
        <v>234.96</v>
      </c>
      <c r="CJ6" s="35">
        <f t="shared" si="9"/>
        <v>221.81</v>
      </c>
      <c r="CK6" s="35">
        <f t="shared" si="9"/>
        <v>177.02</v>
      </c>
      <c r="CL6" s="34" t="str">
        <f>IF(CL7="","",IF(CL7="-","【-】","【"&amp;SUBSTITUTE(TEXT(CL7,"#,##0.00"),"-","△")&amp;"】"))</f>
        <v>【219.46】</v>
      </c>
      <c r="CM6" s="35">
        <f>IF(CM7="",NA(),CM7)</f>
        <v>47.19</v>
      </c>
      <c r="CN6" s="35">
        <f t="shared" ref="CN6:CV6" si="10">IF(CN7="",NA(),CN7)</f>
        <v>46.99</v>
      </c>
      <c r="CO6" s="35">
        <f t="shared" si="10"/>
        <v>47.12</v>
      </c>
      <c r="CP6" s="35">
        <f t="shared" si="10"/>
        <v>45.21</v>
      </c>
      <c r="CQ6" s="35">
        <f t="shared" si="10"/>
        <v>43.9</v>
      </c>
      <c r="CR6" s="35">
        <f t="shared" si="10"/>
        <v>43.58</v>
      </c>
      <c r="CS6" s="35">
        <f t="shared" si="10"/>
        <v>41.35</v>
      </c>
      <c r="CT6" s="35">
        <f t="shared" si="10"/>
        <v>42.9</v>
      </c>
      <c r="CU6" s="35">
        <f t="shared" si="10"/>
        <v>43.36</v>
      </c>
      <c r="CV6" s="35">
        <f t="shared" si="10"/>
        <v>46.17</v>
      </c>
      <c r="CW6" s="34" t="str">
        <f>IF(CW7="","",IF(CW7="-","【-】","【"&amp;SUBSTITUTE(TEXT(CW7,"#,##0.00"),"-","△")&amp;"】"))</f>
        <v>【42.82】</v>
      </c>
      <c r="CX6" s="35">
        <f>IF(CX7="",NA(),CX7)</f>
        <v>93.34</v>
      </c>
      <c r="CY6" s="35">
        <f t="shared" ref="CY6:DG6" si="11">IF(CY7="",NA(),CY7)</f>
        <v>94.18</v>
      </c>
      <c r="CZ6" s="35">
        <f t="shared" si="11"/>
        <v>94.12</v>
      </c>
      <c r="DA6" s="35">
        <f t="shared" si="11"/>
        <v>95.08</v>
      </c>
      <c r="DB6" s="35">
        <f t="shared" si="11"/>
        <v>95.18</v>
      </c>
      <c r="DC6" s="35">
        <f t="shared" si="11"/>
        <v>82.35</v>
      </c>
      <c r="DD6" s="35">
        <f t="shared" si="11"/>
        <v>82.9</v>
      </c>
      <c r="DE6" s="35">
        <f t="shared" si="11"/>
        <v>83.5</v>
      </c>
      <c r="DF6" s="35">
        <f t="shared" si="11"/>
        <v>83.06</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5" s="36" customFormat="1" x14ac:dyDescent="0.15">
      <c r="A7" s="28"/>
      <c r="B7" s="37">
        <v>2018</v>
      </c>
      <c r="C7" s="37">
        <v>322032</v>
      </c>
      <c r="D7" s="37">
        <v>47</v>
      </c>
      <c r="E7" s="37">
        <v>17</v>
      </c>
      <c r="F7" s="37">
        <v>4</v>
      </c>
      <c r="G7" s="37">
        <v>0</v>
      </c>
      <c r="H7" s="37" t="s">
        <v>98</v>
      </c>
      <c r="I7" s="37" t="s">
        <v>99</v>
      </c>
      <c r="J7" s="37" t="s">
        <v>100</v>
      </c>
      <c r="K7" s="37" t="s">
        <v>101</v>
      </c>
      <c r="L7" s="37" t="s">
        <v>102</v>
      </c>
      <c r="M7" s="37" t="s">
        <v>103</v>
      </c>
      <c r="N7" s="38" t="s">
        <v>104</v>
      </c>
      <c r="O7" s="38" t="s">
        <v>105</v>
      </c>
      <c r="P7" s="38">
        <v>1.23</v>
      </c>
      <c r="Q7" s="38">
        <v>100</v>
      </c>
      <c r="R7" s="38">
        <v>3291</v>
      </c>
      <c r="S7" s="38">
        <v>175790</v>
      </c>
      <c r="T7" s="38">
        <v>624.36</v>
      </c>
      <c r="U7" s="38">
        <v>281.55</v>
      </c>
      <c r="V7" s="38">
        <v>2156</v>
      </c>
      <c r="W7" s="38">
        <v>0.95</v>
      </c>
      <c r="X7" s="38">
        <v>2269.4699999999998</v>
      </c>
      <c r="Y7" s="38">
        <v>65.260000000000005</v>
      </c>
      <c r="Z7" s="38">
        <v>62.5</v>
      </c>
      <c r="AA7" s="38">
        <v>59.61</v>
      </c>
      <c r="AB7" s="38">
        <v>68.760000000000005</v>
      </c>
      <c r="AC7" s="38">
        <v>82.05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579.79999999999995</v>
      </c>
      <c r="BG7" s="38">
        <v>712.89</v>
      </c>
      <c r="BH7" s="38">
        <v>1110.82</v>
      </c>
      <c r="BI7" s="38">
        <v>236.93</v>
      </c>
      <c r="BJ7" s="38">
        <v>826.09</v>
      </c>
      <c r="BK7" s="38">
        <v>1436</v>
      </c>
      <c r="BL7" s="38">
        <v>1434.89</v>
      </c>
      <c r="BM7" s="38">
        <v>1298.9100000000001</v>
      </c>
      <c r="BN7" s="38">
        <v>1243.71</v>
      </c>
      <c r="BO7" s="38">
        <v>1252.71</v>
      </c>
      <c r="BP7" s="38">
        <v>1209.4000000000001</v>
      </c>
      <c r="BQ7" s="38">
        <v>97.95</v>
      </c>
      <c r="BR7" s="38">
        <v>95.61</v>
      </c>
      <c r="BS7" s="38">
        <v>84.78</v>
      </c>
      <c r="BT7" s="38">
        <v>97.86</v>
      </c>
      <c r="BU7" s="38">
        <v>95.72</v>
      </c>
      <c r="BV7" s="38">
        <v>66.56</v>
      </c>
      <c r="BW7" s="38">
        <v>66.22</v>
      </c>
      <c r="BX7" s="38">
        <v>69.87</v>
      </c>
      <c r="BY7" s="38">
        <v>74.3</v>
      </c>
      <c r="BZ7" s="38">
        <v>87.03</v>
      </c>
      <c r="CA7" s="38">
        <v>74.48</v>
      </c>
      <c r="CB7" s="38">
        <v>203.44</v>
      </c>
      <c r="CC7" s="38">
        <v>208.64</v>
      </c>
      <c r="CD7" s="38">
        <v>235.59</v>
      </c>
      <c r="CE7" s="38">
        <v>203.82</v>
      </c>
      <c r="CF7" s="38">
        <v>174.5</v>
      </c>
      <c r="CG7" s="38">
        <v>244.29</v>
      </c>
      <c r="CH7" s="38">
        <v>246.72</v>
      </c>
      <c r="CI7" s="38">
        <v>234.96</v>
      </c>
      <c r="CJ7" s="38">
        <v>221.81</v>
      </c>
      <c r="CK7" s="38">
        <v>177.02</v>
      </c>
      <c r="CL7" s="38">
        <v>219.46</v>
      </c>
      <c r="CM7" s="38">
        <v>47.19</v>
      </c>
      <c r="CN7" s="38">
        <v>46.99</v>
      </c>
      <c r="CO7" s="38">
        <v>47.12</v>
      </c>
      <c r="CP7" s="38">
        <v>45.21</v>
      </c>
      <c r="CQ7" s="38">
        <v>43.9</v>
      </c>
      <c r="CR7" s="38">
        <v>43.58</v>
      </c>
      <c r="CS7" s="38">
        <v>41.35</v>
      </c>
      <c r="CT7" s="38">
        <v>42.9</v>
      </c>
      <c r="CU7" s="38">
        <v>43.36</v>
      </c>
      <c r="CV7" s="38">
        <v>46.17</v>
      </c>
      <c r="CW7" s="38">
        <v>42.82</v>
      </c>
      <c r="CX7" s="38">
        <v>93.34</v>
      </c>
      <c r="CY7" s="38">
        <v>94.18</v>
      </c>
      <c r="CZ7" s="38">
        <v>94.12</v>
      </c>
      <c r="DA7" s="38">
        <v>95.08</v>
      </c>
      <c r="DB7" s="38">
        <v>95.18</v>
      </c>
      <c r="DC7" s="38">
        <v>82.35</v>
      </c>
      <c r="DD7" s="38">
        <v>82.9</v>
      </c>
      <c r="DE7" s="38">
        <v>83.5</v>
      </c>
      <c r="DF7" s="38">
        <v>83.06</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v>
      </c>
      <c r="EH7" s="38">
        <v>0</v>
      </c>
      <c r="EI7" s="38">
        <v>0</v>
      </c>
      <c r="EJ7" s="38">
        <v>0.04</v>
      </c>
      <c r="EK7" s="38">
        <v>7.0000000000000007E-2</v>
      </c>
      <c r="EL7" s="38">
        <v>0.09</v>
      </c>
      <c r="EM7" s="38">
        <v>0.09</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SL615</cp:lastModifiedBy>
  <cp:lastPrinted>2020-01-22T07:46:42Z</cp:lastPrinted>
  <dcterms:created xsi:type="dcterms:W3CDTF">2019-12-05T05:13:46Z</dcterms:created>
  <dcterms:modified xsi:type="dcterms:W3CDTF">2020-01-29T08:13:43Z</dcterms:modified>
  <cp:category/>
</cp:coreProperties>
</file>