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070_経済環境部\00_産業政策課\③新ｴﾈﾙｷﾞｰ推進係\キララトゥーリマキ風力発電所\H31キララトゥーリマキ\各種調査・報告\経営比較分析表\"/>
    </mc:Choice>
  </mc:AlternateContent>
  <xr:revisionPtr revIDLastSave="0" documentId="13_ncr:1_{BBB2D98E-721D-460B-AA16-08D8156E6208}" xr6:coauthVersionLast="43" xr6:coauthVersionMax="43" xr10:uidLastSave="{00000000-0000-0000-0000-000000000000}"/>
  <workbookProtection workbookAlgorithmName="SHA-512" workbookHashValue="pwhTYlKb4kHJpjb0dzJxoLl5+wTpsptt5mp61WjeTxuskrAOODpW5M2K1SxneR5LW0+Xi4cII9PZd1HM75E7xQ==" workbookSaltValue="N2S3EVQ422+DNGfJ94QqaQ==" workbookSpinCount="100000" lockStructure="1"/>
  <bookViews>
    <workbookView xWindow="-120" yWindow="-120" windowWidth="19800" windowHeight="117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N16" i="4" s="1"/>
  <c r="AT6" i="5"/>
  <c r="AS6" i="5"/>
  <c r="AR6" i="5"/>
  <c r="AQ6" i="5"/>
  <c r="F16" i="4" s="1"/>
  <c r="AP6" i="5"/>
  <c r="AO6" i="5"/>
  <c r="L15" i="4" s="1"/>
  <c r="AN6" i="5"/>
  <c r="J15" i="4" s="1"/>
  <c r="AM6" i="5"/>
  <c r="H15" i="4" s="1"/>
  <c r="AL6" i="5"/>
  <c r="AK6" i="5"/>
  <c r="N14" i="4" s="1"/>
  <c r="AJ6" i="5"/>
  <c r="L14" i="4" s="1"/>
  <c r="AI6" i="5"/>
  <c r="J14" i="4" s="1"/>
  <c r="AH6" i="5"/>
  <c r="AG6" i="5"/>
  <c r="AF6" i="5"/>
  <c r="N13" i="4" s="1"/>
  <c r="AE6" i="5"/>
  <c r="L13" i="4" s="1"/>
  <c r="AD6" i="5"/>
  <c r="AC6" i="5"/>
  <c r="AB6" i="5"/>
  <c r="AA6" i="5"/>
  <c r="N12" i="4" s="1"/>
  <c r="Z6" i="5"/>
  <c r="Y6" i="5"/>
  <c r="J12" i="4" s="1"/>
  <c r="X6" i="5"/>
  <c r="H12" i="4" s="1"/>
  <c r="W6" i="5"/>
  <c r="F12" i="4" s="1"/>
  <c r="V6" i="5"/>
  <c r="U6" i="5"/>
  <c r="T6" i="5"/>
  <c r="N7" i="4" s="1"/>
  <c r="S6" i="5"/>
  <c r="R6" i="5"/>
  <c r="Q6" i="5"/>
  <c r="P6" i="5"/>
  <c r="O6" i="5"/>
  <c r="J5" i="4" s="1"/>
  <c r="N6" i="5"/>
  <c r="M6" i="5"/>
  <c r="FT8" i="5" s="1"/>
  <c r="L6" i="5"/>
  <c r="N3" i="4" s="1"/>
  <c r="K6" i="5"/>
  <c r="J3" i="4" s="1"/>
  <c r="J6" i="5"/>
  <c r="I6" i="5"/>
  <c r="B3" i="4" s="1"/>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H16" i="4"/>
  <c r="N15" i="4"/>
  <c r="F15" i="4"/>
  <c r="H14" i="4"/>
  <c r="F14" i="4"/>
  <c r="J13" i="4"/>
  <c r="H13" i="4"/>
  <c r="F13" i="4"/>
  <c r="L12" i="4"/>
  <c r="F9" i="4"/>
  <c r="B7" i="4"/>
  <c r="N5" i="4"/>
  <c r="F5" i="4"/>
  <c r="F3" i="4"/>
  <c r="GN8" i="5" l="1"/>
  <c r="B5" i="4"/>
  <c r="FJ8" i="5"/>
  <c r="B10" i="5"/>
  <c r="LG10" i="5" s="1"/>
  <c r="F10" i="5"/>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LI10" i="5"/>
  <c r="JT10" i="5"/>
  <c r="IE10" i="5"/>
  <c r="GP10" i="5"/>
  <c r="FB10" i="5"/>
  <c r="DM10" i="5"/>
  <c r="BW10" i="5"/>
  <c r="KY10" i="5"/>
  <c r="JJ10" i="5"/>
  <c r="HU10" i="5"/>
  <c r="GF10" i="5"/>
  <c r="EQ10" i="5"/>
  <c r="DC10" i="5"/>
  <c r="BL10" i="5"/>
  <c r="MC10" i="5"/>
  <c r="KN10" i="5"/>
  <c r="IZ10" i="5"/>
  <c r="HK10" i="5"/>
  <c r="FV10" i="5"/>
  <c r="EG10" i="5"/>
  <c r="CR10" i="5"/>
  <c r="BA10" i="5"/>
  <c r="J11" i="4"/>
  <c r="GP18" i="5"/>
  <c r="GR12" i="5"/>
  <c r="GN12" i="5"/>
  <c r="GO18" i="5"/>
  <c r="GQ12" i="5"/>
  <c r="GR18" i="5"/>
  <c r="GN18" i="5"/>
  <c r="GP12" i="5"/>
  <c r="GQ18" i="5"/>
  <c r="GO12"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BU10" i="5"/>
  <c r="BY10" i="5"/>
  <c r="DO10" i="5"/>
  <c r="EZ10" i="5"/>
  <c r="FD10" i="5"/>
  <c r="GR10" i="5"/>
  <c r="IC10" i="5"/>
  <c r="IG10" i="5"/>
  <c r="JV10" i="5"/>
  <c r="LQ16" i="5"/>
  <c r="FJ16" i="5"/>
  <c r="JR16" i="5"/>
  <c r="DK16" i="5"/>
  <c r="KW16" i="5"/>
  <c r="EO16" i="5"/>
  <c r="KL16" i="5"/>
  <c r="EE16"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CJ10" i="5"/>
  <c r="DU10" i="5"/>
  <c r="DY10" i="5"/>
  <c r="FN10" i="5"/>
  <c r="GY10" i="5"/>
  <c r="HC10" i="5"/>
  <c r="IQ10" i="5"/>
  <c r="KB10" i="5"/>
  <c r="KF10" i="5"/>
  <c r="LU10" i="5"/>
  <c r="ME10" i="5"/>
  <c r="KP18" i="5"/>
  <c r="KL18" i="5"/>
  <c r="KN12" i="5"/>
  <c r="KO18" i="5"/>
  <c r="KM12" i="5"/>
  <c r="KN18" i="5"/>
  <c r="KP12" i="5"/>
  <c r="KL12" i="5"/>
  <c r="KM18" i="5"/>
  <c r="KO12"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BC10" i="5"/>
  <c r="CP10" i="5"/>
  <c r="CT10" i="5"/>
  <c r="EI10" i="5"/>
  <c r="FT10" i="5"/>
  <c r="FX10" i="5"/>
  <c r="HM10" i="5"/>
  <c r="IX10" i="5"/>
  <c r="JB10" i="5"/>
  <c r="KP10" i="5"/>
  <c r="MA10" i="5"/>
  <c r="IN18" i="5"/>
  <c r="IP12" i="5"/>
  <c r="IQ18" i="5"/>
  <c r="IM18" i="5"/>
  <c r="IO12" i="5"/>
  <c r="IP18" i="5"/>
  <c r="IN12" i="5"/>
  <c r="IO18" i="5"/>
  <c r="IQ12" i="5"/>
  <c r="IM12" i="5"/>
  <c r="MN18" i="5"/>
  <c r="ML12" i="5"/>
  <c r="MM18" i="5"/>
  <c r="MO12" i="5"/>
  <c r="MK12" i="5"/>
  <c r="ML18" i="5"/>
  <c r="MN12" i="5"/>
  <c r="MO18" i="5"/>
  <c r="MK18" i="5"/>
  <c r="MM12" i="5"/>
  <c r="BN10" i="5"/>
  <c r="DE10" i="5"/>
  <c r="ES10" i="5"/>
  <c r="GH10" i="5"/>
  <c r="HW10" i="5"/>
  <c r="JL10" i="5"/>
  <c r="LA10" i="5"/>
  <c r="F11" i="4" l="1"/>
  <c r="FT16" i="5"/>
  <c r="MA16" i="5"/>
  <c r="GD16" i="5"/>
  <c r="MK16" i="5"/>
  <c r="EZ16" i="5"/>
  <c r="LG16" i="5"/>
  <c r="GY16" i="5"/>
  <c r="JH10" i="5"/>
  <c r="GD10" i="5"/>
  <c r="DA10" i="5"/>
  <c r="KL10" i="5"/>
  <c r="HI10" i="5"/>
  <c r="EE10" i="5"/>
  <c r="AY10" i="5"/>
  <c r="LQ10" i="5"/>
  <c r="IM10" i="5"/>
  <c r="FJ10" i="5"/>
  <c r="CF10" i="5"/>
  <c r="AY16" i="5"/>
  <c r="HI16" i="5"/>
  <c r="BJ16" i="5"/>
  <c r="HS16" i="5"/>
  <c r="MK10" i="5"/>
  <c r="GN16" i="5"/>
  <c r="CF16" i="5"/>
  <c r="IM16" i="5"/>
  <c r="JR10" i="5"/>
  <c r="GN10" i="5"/>
  <c r="DK10" i="5"/>
  <c r="KW10" i="5"/>
  <c r="HS10" i="5"/>
  <c r="EO10" i="5"/>
  <c r="BJ10" i="5"/>
  <c r="CP16" i="5"/>
  <c r="IX16" i="5"/>
  <c r="DA16" i="5"/>
  <c r="JH16" i="5"/>
  <c r="BU16" i="5"/>
  <c r="IC16" i="5"/>
  <c r="DU16" i="5"/>
  <c r="KB16" i="5"/>
  <c r="LK10" i="5"/>
  <c r="N11" i="4"/>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LJ10" i="5"/>
  <c r="JU10" i="5"/>
  <c r="IF10" i="5"/>
  <c r="GQ10" i="5"/>
  <c r="FC10" i="5"/>
  <c r="DN10" i="5"/>
  <c r="BX10" i="5"/>
  <c r="KZ10" i="5"/>
  <c r="JK10" i="5"/>
  <c r="HV10" i="5"/>
  <c r="GG10" i="5"/>
  <c r="ER10" i="5"/>
  <c r="DD10" i="5"/>
  <c r="BM10" i="5"/>
  <c r="KO10" i="5"/>
  <c r="JA10" i="5"/>
  <c r="HL10" i="5"/>
  <c r="FW10" i="5"/>
  <c r="EH10" i="5"/>
  <c r="CS10" i="5"/>
  <c r="BB10" i="5"/>
  <c r="LT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ML10" i="5"/>
  <c r="LR10" i="5"/>
  <c r="KC10" i="5"/>
  <c r="IN10" i="5"/>
  <c r="GZ10" i="5"/>
  <c r="FK10" i="5"/>
  <c r="DV10" i="5"/>
  <c r="CG10" i="5"/>
  <c r="LH10" i="5"/>
  <c r="JS10" i="5"/>
  <c r="ID10" i="5"/>
  <c r="GO10" i="5"/>
  <c r="FA10" i="5"/>
  <c r="DL10" i="5"/>
  <c r="BV10" i="5"/>
  <c r="KX10" i="5"/>
  <c r="JI10" i="5"/>
  <c r="HT10" i="5"/>
  <c r="GE10" i="5"/>
  <c r="EP10" i="5"/>
  <c r="DB10" i="5"/>
  <c r="BK10" i="5"/>
</calcChain>
</file>

<file path=xl/sharedStrings.xml><?xml version="1.0" encoding="utf-8"?>
<sst xmlns="http://schemas.openxmlformats.org/spreadsheetml/2006/main" count="957" uniqueCount="277">
  <si>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</si>
  <si>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</si>
  <si>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</si>
  <si>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</si>
  <si>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</si>
  <si>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</si>
  <si>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</si>
  <si>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</si>
  <si>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xml:space="preserve">電気事業（ごみ発電）により生じた利益は、予算に定めるところにより、一般会計に繰り出し、ごみ処理事業に活用することを基本としている。
・一般会計への繰出し　28,191千円（※剰余金としては、当年度の一般会計繰出金30,272千円から前年度からの繰越金2,081千円を差し引いた額を計上。）
電気事業（風力発電）により生じた利益は、出雲市における風力発電事業の円滑な運営を図るため、出雲市風力発電事業基金に積み立てることを基本としている。
・名称：出雲市風力発電事業基金　1,110千円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</si>
  <si>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</si>
  <si>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</si>
  <si>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</si>
  <si>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</si>
  <si>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</si>
  <si>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</si>
  <si>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</si>
  <si>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</si>
  <si>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</si>
  <si>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</si>
  <si>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</si>
  <si>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</si>
  <si>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</si>
  <si>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</si>
  <si>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</si>
  <si>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</si>
  <si>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</si>
  <si>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</si>
  <si>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</si>
  <si>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</si>
  <si>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</si>
  <si>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</si>
  <si>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</si>
  <si>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</si>
  <si>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</si>
  <si>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</si>
  <si>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</si>
  <si>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</si>
  <si>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</si>
  <si>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</si>
  <si>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</si>
  <si>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</si>
  <si>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</si>
  <si>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</si>
  <si>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</si>
  <si>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</si>
  <si>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</si>
  <si>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</si>
  <si>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</si>
  <si>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</si>
  <si>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</si>
  <si>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</si>
  <si>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</si>
  <si>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</si>
  <si>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</si>
  <si>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</si>
  <si>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</si>
  <si>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</si>
  <si>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</si>
  <si>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</si>
  <si>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</si>
  <si>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</si>
  <si>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</si>
  <si>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</si>
  <si>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</si>
  <si>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</si>
  <si>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</si>
  <si>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</si>
  <si>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</si>
  <si>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</si>
  <si>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</si>
  <si>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</si>
  <si>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</si>
  <si>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</si>
  <si>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</si>
  <si>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</si>
  <si>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</si>
  <si>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</si>
  <si>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</si>
  <si>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</si>
  <si>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</si>
  <si>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</si>
  <si>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</si>
  <si>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</si>
  <si>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</si>
  <si>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</si>
  <si>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</si>
  <si>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</si>
  <si>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</si>
  <si>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</si>
  <si>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</si>
  <si>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</si>
  <si>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</si>
  <si>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</si>
  <si>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</si>
  <si>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</si>
  <si>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</si>
  <si>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</si>
  <si>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</si>
  <si>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</si>
  <si>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</si>
  <si>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</si>
  <si>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</si>
  <si>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</si>
  <si>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</si>
  <si>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</si>
  <si>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</si>
  <si>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</si>
  <si>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</si>
  <si>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</si>
  <si>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</si>
  <si>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</si>
  <si>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</si>
  <si>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</si>
  <si>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</si>
  <si>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</si>
  <si>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</si>
  <si>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</si>
  <si>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322032</t>
  </si>
  <si>
    <t>47</t>
  </si>
  <si>
    <t>04</t>
  </si>
  <si>
    <t>0</t>
  </si>
  <si>
    <t>000</t>
  </si>
  <si>
    <t>島根県　出雲市</t>
  </si>
  <si>
    <t>法非適用</t>
  </si>
  <si>
    <t>電気事業</t>
  </si>
  <si>
    <t>非設置</t>
  </si>
  <si>
    <t>該当数値なし</t>
  </si>
  <si>
    <t>-</t>
  </si>
  <si>
    <t>令和２年３月３１日　出雲エネルギーセンター</t>
  </si>
  <si>
    <t>令和５年５月３１日　キララトゥーリマキ風力発電所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</si>
  <si>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</si>
  <si>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</si>
  <si>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</si>
  <si>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</si>
  <si>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</si>
  <si>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</si>
  <si>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</si>
  <si>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</si>
  <si>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</si>
  <si>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</si>
  <si>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</si>
  <si>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</si>
  <si>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</si>
  <si>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</si>
  <si>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</si>
  <si>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</si>
  <si>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</si>
  <si>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</si>
  <si>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</si>
  <si>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</si>
  <si>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</si>
  <si>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</si>
  <si>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</si>
  <si>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</si>
  <si>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</si>
  <si>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</si>
  <si>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</si>
  <si>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</si>
  <si>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</si>
  <si>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</si>
  <si>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</si>
  <si>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</si>
  <si>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</si>
  <si>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</si>
  <si>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</si>
  <si>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</si>
  <si>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</si>
  <si>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</si>
  <si>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</si>
  <si>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</si>
  <si>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</si>
  <si>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</si>
  <si>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</si>
  <si>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</si>
  <si>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</si>
  <si>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</si>
  <si>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</si>
  <si>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</si>
  <si>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</si>
  <si>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</si>
  <si>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</si>
  <si>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</si>
  <si>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</si>
  <si>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</si>
  <si>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</si>
  <si>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</si>
  <si>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</si>
  <si>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</si>
  <si>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</si>
  <si>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</si>
  <si>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</si>
  <si>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</si>
  <si>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</si>
  <si>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</si>
  <si>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</si>
  <si>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</si>
  <si>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</si>
  <si>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</si>
  <si>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</si>
  <si>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</si>
  <si>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</si>
  <si>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</si>
  <si>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</si>
  <si>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</si>
  <si>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</si>
  <si>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</si>
  <si>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</si>
  <si>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</si>
  <si>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</si>
  <si>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</si>
  <si>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</si>
  <si>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</si>
  <si>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</si>
  <si>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</si>
  <si>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</si>
  <si>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</si>
  <si>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</si>
  <si>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</si>
  <si>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</si>
  <si>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</si>
  <si>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</si>
  <si>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</si>
  <si>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</si>
  <si>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</si>
  <si>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</si>
  <si>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</si>
  <si>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</si>
  <si>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</si>
  <si>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</si>
  <si>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</si>
  <si>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</si>
  <si>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</si>
  <si>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</si>
  <si>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</si>
  <si>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</si>
  <si>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</si>
  <si>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</si>
  <si>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</si>
  <si>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</si>
  <si>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</si>
  <si>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</si>
  <si>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</si>
  <si>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</si>
  <si>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</si>
  <si>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</si>
  <si>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</si>
  <si>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</si>
  <si>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</si>
  <si>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</si>
  <si>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</si>
  <si>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</si>
  <si>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</si>
  <si>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</si>
  <si>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</si>
  <si>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</si>
  <si>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</si>
  <si>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</si>
  <si>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</si>
  <si>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</si>
  <si>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</si>
  <si>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</si>
  <si>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</si>
  <si>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</si>
  <si>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</si>
  <si>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</si>
  <si>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</si>
  <si>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</si>
  <si>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</si>
  <si>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</si>
  <si>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</si>
  <si>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</si>
  <si>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</si>
  <si>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</si>
  <si>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令和５年５月３１日　キララトゥーリマキ風力発電所</t>
    <phoneticPr fontId="5"/>
  </si>
  <si>
    <t>【ごみ発電】
　売電収入については、ごみ質の状態による発電量の変動はあるが、経営状態は安定している。
　ごみ処理の安定稼働により売電収入が増となり一般会計への繰出金も増となった。
　供給原価については助燃材の高騰により経費負担が増加となったが、設備改修等により安定したごみ処理が見込まれる。
　平成３０年度で企業債償還が終了することから廃棄物発電特別会計を廃止し次年度から一般会計に移行する。
【風力発電】
　２基ある風車のうち、１基（２号機）が機器不具合により長期間に渡り運転停止。もう１基（１号機）についても機器不具合により運転停止が頻発し、風力発電の設備利用率は5.9％（平成２９年度比▲6.7ポイント）まで低下した。
　また、経年劣化等による修繕が増加傾向にあり、平成３０年度はブレード修繕等の大規模修繕を要したことから、支出が増加した。
　以上の要因から収入減少、支出増加となった結果、収益的収支比率ならびに営業収支比率が低下した。
　ＥＢＩＴＤＡについても同様で、今後は不具合発生の未然防止に努め、設備利用率の増加ならびに修繕費抑制を図ることで、収益性を改善することが求められる。</t>
    <rPh sb="199" eb="201">
      <t>フウリョク</t>
    </rPh>
    <rPh sb="201" eb="203">
      <t>ハツデン</t>
    </rPh>
    <rPh sb="207" eb="208">
      <t>キ</t>
    </rPh>
    <rPh sb="210" eb="212">
      <t>フウシャ</t>
    </rPh>
    <rPh sb="217" eb="218">
      <t>キ</t>
    </rPh>
    <rPh sb="220" eb="222">
      <t>ゴウキ</t>
    </rPh>
    <rPh sb="224" eb="226">
      <t>キキ</t>
    </rPh>
    <rPh sb="226" eb="229">
      <t>フグアイ</t>
    </rPh>
    <rPh sb="232" eb="235">
      <t>チョウキカン</t>
    </rPh>
    <rPh sb="236" eb="237">
      <t>ワタ</t>
    </rPh>
    <rPh sb="238" eb="240">
      <t>ウンテン</t>
    </rPh>
    <rPh sb="240" eb="242">
      <t>テイシ</t>
    </rPh>
    <rPh sb="246" eb="247">
      <t>キ</t>
    </rPh>
    <rPh sb="249" eb="251">
      <t>ゴウキ</t>
    </rPh>
    <rPh sb="257" eb="259">
      <t>キキ</t>
    </rPh>
    <rPh sb="259" eb="262">
      <t>フグアイ</t>
    </rPh>
    <rPh sb="265" eb="267">
      <t>ウンテン</t>
    </rPh>
    <rPh sb="267" eb="269">
      <t>テイシ</t>
    </rPh>
    <rPh sb="270" eb="272">
      <t>ヒンパツ</t>
    </rPh>
    <rPh sb="274" eb="276">
      <t>フウリョク</t>
    </rPh>
    <rPh sb="276" eb="278">
      <t>ハツデン</t>
    </rPh>
    <rPh sb="279" eb="281">
      <t>セツビ</t>
    </rPh>
    <rPh sb="283" eb="284">
      <t>リツ</t>
    </rPh>
    <rPh sb="290" eb="292">
      <t>ヘイセイ</t>
    </rPh>
    <rPh sb="294" eb="296">
      <t>ネンド</t>
    </rPh>
    <rPh sb="296" eb="297">
      <t>ヒ</t>
    </rPh>
    <rPh sb="308" eb="310">
      <t>テイカ</t>
    </rPh>
    <rPh sb="318" eb="320">
      <t>ケイネン</t>
    </rPh>
    <rPh sb="320" eb="322">
      <t>レッカ</t>
    </rPh>
    <rPh sb="322" eb="323">
      <t>トウ</t>
    </rPh>
    <rPh sb="326" eb="328">
      <t>シュウゼン</t>
    </rPh>
    <rPh sb="329" eb="331">
      <t>ゾウカ</t>
    </rPh>
    <rPh sb="331" eb="333">
      <t>ケイコウ</t>
    </rPh>
    <rPh sb="337" eb="339">
      <t>ヘイセイ</t>
    </rPh>
    <rPh sb="341" eb="343">
      <t>ネンド</t>
    </rPh>
    <rPh sb="348" eb="350">
      <t>シュウゼン</t>
    </rPh>
    <rPh sb="350" eb="351">
      <t>トウ</t>
    </rPh>
    <rPh sb="352" eb="355">
      <t>ダイキボ</t>
    </rPh>
    <rPh sb="355" eb="357">
      <t>シュウゼン</t>
    </rPh>
    <rPh sb="358" eb="359">
      <t>ヨウ</t>
    </rPh>
    <rPh sb="366" eb="368">
      <t>シシュツ</t>
    </rPh>
    <rPh sb="369" eb="371">
      <t>ゾウカ</t>
    </rPh>
    <rPh sb="376" eb="378">
      <t>イジョウ</t>
    </rPh>
    <rPh sb="379" eb="381">
      <t>ヨウイン</t>
    </rPh>
    <rPh sb="388" eb="390">
      <t>シシュツ</t>
    </rPh>
    <rPh sb="390" eb="392">
      <t>ゾウカ</t>
    </rPh>
    <rPh sb="396" eb="398">
      <t>ケッカ</t>
    </rPh>
    <rPh sb="399" eb="402">
      <t>シュウエキテキ</t>
    </rPh>
    <rPh sb="402" eb="404">
      <t>シュウシ</t>
    </rPh>
    <rPh sb="404" eb="406">
      <t>ヒリツ</t>
    </rPh>
    <rPh sb="410" eb="412">
      <t>エイギョウ</t>
    </rPh>
    <rPh sb="412" eb="414">
      <t>シュウシ</t>
    </rPh>
    <rPh sb="414" eb="416">
      <t>ヒリツ</t>
    </rPh>
    <rPh sb="417" eb="419">
      <t>テイカ</t>
    </rPh>
    <rPh sb="435" eb="437">
      <t>ドウヨウ</t>
    </rPh>
    <rPh sb="439" eb="441">
      <t>コンゴ</t>
    </rPh>
    <rPh sb="442" eb="445">
      <t>フグアイ</t>
    </rPh>
    <rPh sb="445" eb="447">
      <t>ハッセイ</t>
    </rPh>
    <rPh sb="448" eb="450">
      <t>ミゼン</t>
    </rPh>
    <rPh sb="450" eb="452">
      <t>ボウシ</t>
    </rPh>
    <rPh sb="453" eb="454">
      <t>ツト</t>
    </rPh>
    <rPh sb="456" eb="458">
      <t>セツビ</t>
    </rPh>
    <rPh sb="460" eb="461">
      <t>リツ</t>
    </rPh>
    <rPh sb="462" eb="464">
      <t>ゾウカ</t>
    </rPh>
    <rPh sb="468" eb="471">
      <t>シュウゼンヒ</t>
    </rPh>
    <rPh sb="471" eb="473">
      <t>ヨクセイ</t>
    </rPh>
    <rPh sb="474" eb="475">
      <t>ハカ</t>
    </rPh>
    <rPh sb="480" eb="483">
      <t>シュウエキセイ</t>
    </rPh>
    <rPh sb="484" eb="486">
      <t>カイゼン</t>
    </rPh>
    <rPh sb="491" eb="492">
      <t>モト</t>
    </rPh>
    <phoneticPr fontId="5"/>
  </si>
  <si>
    <t>【ごみ発電】
　設備利用率は60％程度であるが、全国平均よりも高く、設備点検等により安定した稼働となっている。
　発電設備のメンテナンス経費はごみ処理事業で負担しており、廃棄物発電事業では特定供給のための配電線路や計量器の更新の経費のみとなっている。これまで大きな修繕はなく、経営に大きな影響を与えていない。
　料金収入に対する企業債残高の比率は全国平均よりも高く推移しているが、FIT（固定価格買取り制度）移行後は料金収入が増加し経営が安定している。また起債償還は平成30年度で終わることから、将来的な経営リスクにはならないと考えている。
【風力発電】
　設備利用率については、平成３０年度においては直近５年間で最低値となっている。これは「１．経営の状況について」においても触れた機器不具合等に起因するものである。
　修繕費比率については、経年劣化が進んでおり、細部のみならず大型機器に不具合が発生してきている。今後の不具合発生状況によっては、多額の修繕費を要するリスクがある。
　企業債については、平成２９年度に償還完了。
　ＦＩＴ収入割合については、100%割合が高く、安定的な収入に寄与する反面、固定価格買取制度の調達期間終了後の収入減少リスクが高いため、当該リスクへの対策を早期に検討していくことが必要と考える。
　機器不具合の頻発により、設備利用率の低い状況が続いている。今後は不具合発生の未然防止に努め、設備利用率の増加ならびに修繕費抑制を図ることで、収益性を改善することが求められる。</t>
    <rPh sb="273" eb="275">
      <t>フウリョク</t>
    </rPh>
    <rPh sb="275" eb="277">
      <t>ハツデン</t>
    </rPh>
    <rPh sb="280" eb="282">
      <t>セツビ</t>
    </rPh>
    <rPh sb="282" eb="285">
      <t>リヨウリツ</t>
    </rPh>
    <rPh sb="291" eb="293">
      <t>ヘイセイ</t>
    </rPh>
    <rPh sb="295" eb="297">
      <t>ネンド</t>
    </rPh>
    <rPh sb="302" eb="304">
      <t>チョッキン</t>
    </rPh>
    <rPh sb="305" eb="307">
      <t>ネンカン</t>
    </rPh>
    <rPh sb="308" eb="310">
      <t>サイテイ</t>
    </rPh>
    <rPh sb="310" eb="311">
      <t>チ</t>
    </rPh>
    <rPh sb="324" eb="326">
      <t>ケイエイ</t>
    </rPh>
    <rPh sb="327" eb="329">
      <t>ジョウキョウ</t>
    </rPh>
    <rPh sb="339" eb="340">
      <t>フ</t>
    </rPh>
    <rPh sb="342" eb="344">
      <t>キキ</t>
    </rPh>
    <rPh sb="344" eb="347">
      <t>フグアイ</t>
    </rPh>
    <rPh sb="347" eb="348">
      <t>トウ</t>
    </rPh>
    <rPh sb="349" eb="351">
      <t>キイン</t>
    </rPh>
    <rPh sb="361" eb="364">
      <t>シュウゼンヒ</t>
    </rPh>
    <rPh sb="364" eb="366">
      <t>ヒリツ</t>
    </rPh>
    <rPh sb="372" eb="374">
      <t>ケイネン</t>
    </rPh>
    <rPh sb="374" eb="376">
      <t>レッカ</t>
    </rPh>
    <rPh sb="377" eb="378">
      <t>スス</t>
    </rPh>
    <rPh sb="383" eb="385">
      <t>サイブ</t>
    </rPh>
    <rPh sb="390" eb="392">
      <t>オオガタ</t>
    </rPh>
    <rPh sb="392" eb="394">
      <t>キキ</t>
    </rPh>
    <rPh sb="395" eb="398">
      <t>フグアイ</t>
    </rPh>
    <rPh sb="399" eb="401">
      <t>ハッセイ</t>
    </rPh>
    <rPh sb="408" eb="410">
      <t>コンゴ</t>
    </rPh>
    <rPh sb="411" eb="414">
      <t>フグアイ</t>
    </rPh>
    <rPh sb="414" eb="416">
      <t>ハッセイ</t>
    </rPh>
    <rPh sb="416" eb="418">
      <t>ジョウキョウ</t>
    </rPh>
    <rPh sb="424" eb="426">
      <t>タガク</t>
    </rPh>
    <rPh sb="427" eb="430">
      <t>シュウゼンヒ</t>
    </rPh>
    <rPh sb="431" eb="432">
      <t>ヨウ</t>
    </rPh>
    <rPh sb="443" eb="445">
      <t>キギョウ</t>
    </rPh>
    <rPh sb="445" eb="446">
      <t>サイ</t>
    </rPh>
    <rPh sb="452" eb="454">
      <t>ヘイセイ</t>
    </rPh>
    <rPh sb="456" eb="458">
      <t>ネンド</t>
    </rPh>
    <rPh sb="459" eb="461">
      <t>ショウカン</t>
    </rPh>
    <rPh sb="461" eb="463">
      <t>カンリョウ</t>
    </rPh>
    <rPh sb="469" eb="471">
      <t>シュウニュウ</t>
    </rPh>
    <rPh sb="471" eb="473">
      <t>ワリアイ</t>
    </rPh>
    <rPh sb="483" eb="485">
      <t>ワリアイ</t>
    </rPh>
    <rPh sb="486" eb="487">
      <t>タカ</t>
    </rPh>
    <rPh sb="489" eb="491">
      <t>アンテイ</t>
    </rPh>
    <rPh sb="491" eb="492">
      <t>テキ</t>
    </rPh>
    <rPh sb="493" eb="495">
      <t>シュウニュウ</t>
    </rPh>
    <rPh sb="496" eb="498">
      <t>キヨ</t>
    </rPh>
    <rPh sb="500" eb="502">
      <t>ハンメン</t>
    </rPh>
    <rPh sb="503" eb="505">
      <t>コテイ</t>
    </rPh>
    <rPh sb="505" eb="507">
      <t>カカク</t>
    </rPh>
    <rPh sb="507" eb="509">
      <t>カイトリ</t>
    </rPh>
    <rPh sb="509" eb="511">
      <t>セイド</t>
    </rPh>
    <rPh sb="512" eb="514">
      <t>チョウタツ</t>
    </rPh>
    <rPh sb="514" eb="516">
      <t>キカン</t>
    </rPh>
    <rPh sb="516" eb="519">
      <t>シュウリョウゴ</t>
    </rPh>
    <rPh sb="520" eb="522">
      <t>シュウニュウ</t>
    </rPh>
    <rPh sb="522" eb="524">
      <t>ゲンショウ</t>
    </rPh>
    <rPh sb="528" eb="529">
      <t>タカ</t>
    </rPh>
    <rPh sb="533" eb="535">
      <t>トウガイ</t>
    </rPh>
    <rPh sb="540" eb="542">
      <t>タイサク</t>
    </rPh>
    <rPh sb="543" eb="545">
      <t>ソウキ</t>
    </rPh>
    <rPh sb="546" eb="548">
      <t>ケントウ</t>
    </rPh>
    <rPh sb="555" eb="557">
      <t>ヒツヨウ</t>
    </rPh>
    <rPh sb="558" eb="559">
      <t>カンガ</t>
    </rPh>
    <rPh sb="564" eb="566">
      <t>キキ</t>
    </rPh>
    <rPh sb="566" eb="569">
      <t>フグアイ</t>
    </rPh>
    <rPh sb="570" eb="572">
      <t>ヒンパツ</t>
    </rPh>
    <rPh sb="576" eb="578">
      <t>セツビ</t>
    </rPh>
    <rPh sb="578" eb="581">
      <t>リヨウリツ</t>
    </rPh>
    <rPh sb="582" eb="583">
      <t>ヒク</t>
    </rPh>
    <rPh sb="584" eb="586">
      <t>ジョウキョウ</t>
    </rPh>
    <rPh sb="587" eb="588">
      <t>ツヅ</t>
    </rPh>
    <phoneticPr fontId="5"/>
  </si>
  <si>
    <t>　風力発電は設備修繕費の増加、長期間の稼働停止等に伴う売電収入の減少などにより経営状況は不安定であるものの、ごみ発電の安定稼働により総合的に見ると安定した経営ができていると考える。ただし、ごみ発電はごみ処理事業の付帯事業として行っていることから、企業債償還が完了する平成３０年度をもって、一般会計事業に移行するため、今後の出雲市における電気事業は風力発電事業のみとなることに留意が必要である。
　なお、風力発電事業に係る企業債は平成２９年度で償還が完了したことから、設備稼働率の増加ならびに修繕費の削減を図ることで、収益の確保は可能であると考える。ただし、ＦＩＴ収入割合が高く、固定価格買取制度の調達期間終了後の収入減少リスクが高いため、当該リスクへの対策を早期検討していくことが必要である。
　経営戦略については、ごみ発電は一般会計事業への移行のため、策定しないこととしている。風力発電（キララトゥーリマキ風力発電所）は、平成１５年２月２４日に運転を開始しているが、財務省が定める固定資産の法定耐用年数（１７年）が令和元年度までとなっているため、当該年度における設備や発電状況を踏まえ、その後の経営判断を行うこととしている。経営戦略についても、これに合わせて策定の検討を行う予定である。</t>
    <rPh sb="1" eb="3">
      <t>フウリョク</t>
    </rPh>
    <rPh sb="3" eb="5">
      <t>ハツデン</t>
    </rPh>
    <rPh sb="6" eb="8">
      <t>セツビ</t>
    </rPh>
    <rPh sb="8" eb="10">
      <t>シュウゼン</t>
    </rPh>
    <rPh sb="10" eb="11">
      <t>ヒ</t>
    </rPh>
    <rPh sb="12" eb="14">
      <t>ゾウカ</t>
    </rPh>
    <rPh sb="15" eb="18">
      <t>チョウキカン</t>
    </rPh>
    <rPh sb="19" eb="21">
      <t>カドウ</t>
    </rPh>
    <rPh sb="21" eb="23">
      <t>テイシ</t>
    </rPh>
    <rPh sb="23" eb="24">
      <t>トウ</t>
    </rPh>
    <rPh sb="25" eb="26">
      <t>トモナ</t>
    </rPh>
    <rPh sb="27" eb="29">
      <t>バイデン</t>
    </rPh>
    <rPh sb="29" eb="31">
      <t>シュウニュウ</t>
    </rPh>
    <rPh sb="32" eb="34">
      <t>ゲンショウ</t>
    </rPh>
    <rPh sb="39" eb="41">
      <t>ケイエイ</t>
    </rPh>
    <rPh sb="41" eb="43">
      <t>ジョウキョウ</t>
    </rPh>
    <rPh sb="44" eb="47">
      <t>フアンテイ</t>
    </rPh>
    <rPh sb="56" eb="58">
      <t>ハツデン</t>
    </rPh>
    <rPh sb="59" eb="61">
      <t>アンテイ</t>
    </rPh>
    <rPh sb="61" eb="63">
      <t>カドウ</t>
    </rPh>
    <rPh sb="66" eb="69">
      <t>ソウゴウテキ</t>
    </rPh>
    <rPh sb="70" eb="71">
      <t>ミ</t>
    </rPh>
    <rPh sb="73" eb="75">
      <t>アンテイ</t>
    </rPh>
    <rPh sb="77" eb="79">
      <t>ケイエイ</t>
    </rPh>
    <rPh sb="86" eb="87">
      <t>カンガ</t>
    </rPh>
    <rPh sb="96" eb="98">
      <t>ハツデン</t>
    </rPh>
    <rPh sb="101" eb="103">
      <t>ショリ</t>
    </rPh>
    <rPh sb="103" eb="105">
      <t>ジギョウ</t>
    </rPh>
    <rPh sb="106" eb="108">
      <t>フタイ</t>
    </rPh>
    <rPh sb="108" eb="110">
      <t>ジギョウ</t>
    </rPh>
    <rPh sb="113" eb="114">
      <t>オコナ</t>
    </rPh>
    <rPh sb="123" eb="125">
      <t>キギョウ</t>
    </rPh>
    <rPh sb="125" eb="126">
      <t>サイ</t>
    </rPh>
    <rPh sb="126" eb="128">
      <t>ショウカン</t>
    </rPh>
    <rPh sb="129" eb="131">
      <t>カンリョウ</t>
    </rPh>
    <rPh sb="133" eb="135">
      <t>ヘイセイ</t>
    </rPh>
    <rPh sb="137" eb="139">
      <t>ネンド</t>
    </rPh>
    <rPh sb="144" eb="146">
      <t>イッパン</t>
    </rPh>
    <rPh sb="146" eb="148">
      <t>カイケイ</t>
    </rPh>
    <rPh sb="148" eb="150">
      <t>ジギョウ</t>
    </rPh>
    <rPh sb="151" eb="153">
      <t>イコウ</t>
    </rPh>
    <rPh sb="158" eb="160">
      <t>コンゴ</t>
    </rPh>
    <rPh sb="161" eb="164">
      <t>イズモシ</t>
    </rPh>
    <rPh sb="168" eb="170">
      <t>デンキ</t>
    </rPh>
    <rPh sb="170" eb="172">
      <t>ジギョウ</t>
    </rPh>
    <rPh sb="173" eb="175">
      <t>フウリョク</t>
    </rPh>
    <rPh sb="175" eb="177">
      <t>ハツデン</t>
    </rPh>
    <rPh sb="177" eb="179">
      <t>ジギョウ</t>
    </rPh>
    <rPh sb="187" eb="189">
      <t>リュウイ</t>
    </rPh>
    <rPh sb="190" eb="192">
      <t>ヒツヨウ</t>
    </rPh>
    <rPh sb="201" eb="203">
      <t>フウリョク</t>
    </rPh>
    <rPh sb="203" eb="205">
      <t>ハツデン</t>
    </rPh>
    <rPh sb="205" eb="207">
      <t>ジギョウ</t>
    </rPh>
    <rPh sb="208" eb="209">
      <t>カカ</t>
    </rPh>
    <rPh sb="210" eb="212">
      <t>キギョウ</t>
    </rPh>
    <rPh sb="212" eb="213">
      <t>サイ</t>
    </rPh>
    <rPh sb="214" eb="216">
      <t>ヘイセイ</t>
    </rPh>
    <rPh sb="218" eb="220">
      <t>ネンド</t>
    </rPh>
    <rPh sb="221" eb="223">
      <t>ショウカン</t>
    </rPh>
    <rPh sb="224" eb="226">
      <t>カンリョウ</t>
    </rPh>
    <rPh sb="233" eb="235">
      <t>セツビ</t>
    </rPh>
    <rPh sb="235" eb="237">
      <t>カドウ</t>
    </rPh>
    <rPh sb="237" eb="238">
      <t>リツ</t>
    </rPh>
    <rPh sb="239" eb="241">
      <t>ゾウカ</t>
    </rPh>
    <rPh sb="245" eb="248">
      <t>シュウゼンヒ</t>
    </rPh>
    <rPh sb="249" eb="251">
      <t>サクゲン</t>
    </rPh>
    <rPh sb="252" eb="253">
      <t>ハカ</t>
    </rPh>
    <rPh sb="261" eb="263">
      <t>カクホ</t>
    </rPh>
    <rPh sb="264" eb="266">
      <t>カノウ</t>
    </rPh>
    <rPh sb="270" eb="271">
      <t>カンガ</t>
    </rPh>
    <rPh sb="281" eb="283">
      <t>シュウニュウ</t>
    </rPh>
    <rPh sb="283" eb="285">
      <t>ワリアイ</t>
    </rPh>
    <rPh sb="286" eb="287">
      <t>タカ</t>
    </rPh>
    <rPh sb="289" eb="291">
      <t>コテイ</t>
    </rPh>
    <rPh sb="291" eb="293">
      <t>カカク</t>
    </rPh>
    <rPh sb="293" eb="295">
      <t>カイトリ</t>
    </rPh>
    <rPh sb="295" eb="297">
      <t>セイド</t>
    </rPh>
    <rPh sb="298" eb="300">
      <t>チョウタツ</t>
    </rPh>
    <rPh sb="300" eb="302">
      <t>キカン</t>
    </rPh>
    <rPh sb="302" eb="305">
      <t>シュウリョウゴ</t>
    </rPh>
    <rPh sb="306" eb="308">
      <t>シュウニュウ</t>
    </rPh>
    <rPh sb="308" eb="310">
      <t>ゲンショウ</t>
    </rPh>
    <rPh sb="314" eb="315">
      <t>タカ</t>
    </rPh>
    <rPh sb="319" eb="321">
      <t>トウガイ</t>
    </rPh>
    <rPh sb="326" eb="328">
      <t>タイサク</t>
    </rPh>
    <rPh sb="329" eb="331">
      <t>ソウキ</t>
    </rPh>
    <rPh sb="331" eb="333">
      <t>ケントウ</t>
    </rPh>
    <rPh sb="340" eb="342">
      <t>ヒツヨウ</t>
    </rPh>
    <rPh sb="348" eb="350">
      <t>ケイエイ</t>
    </rPh>
    <rPh sb="350" eb="352">
      <t>センリャク</t>
    </rPh>
    <rPh sb="360" eb="362">
      <t>ハツデン</t>
    </rPh>
    <rPh sb="363" eb="365">
      <t>イッパン</t>
    </rPh>
    <rPh sb="365" eb="367">
      <t>カイケイ</t>
    </rPh>
    <rPh sb="367" eb="369">
      <t>ジギョウ</t>
    </rPh>
    <rPh sb="371" eb="373">
      <t>イコウ</t>
    </rPh>
    <rPh sb="377" eb="379">
      <t>サクテイ</t>
    </rPh>
    <rPh sb="390" eb="392">
      <t>フウリョク</t>
    </rPh>
    <rPh sb="392" eb="394">
      <t>ハツデン</t>
    </rPh>
    <rPh sb="404" eb="406">
      <t>フウリョク</t>
    </rPh>
    <rPh sb="406" eb="408">
      <t>ハツデン</t>
    </rPh>
    <rPh sb="408" eb="409">
      <t>ショ</t>
    </rPh>
    <rPh sb="412" eb="414">
      <t>ヘイセイ</t>
    </rPh>
    <rPh sb="416" eb="417">
      <t>ネン</t>
    </rPh>
    <rPh sb="418" eb="419">
      <t>ガツ</t>
    </rPh>
    <rPh sb="421" eb="422">
      <t>ニチ</t>
    </rPh>
    <rPh sb="423" eb="425">
      <t>ウンテン</t>
    </rPh>
    <rPh sb="426" eb="428">
      <t>カイシ</t>
    </rPh>
    <rPh sb="434" eb="437">
      <t>ザイムショウ</t>
    </rPh>
    <rPh sb="438" eb="439">
      <t>サダ</t>
    </rPh>
    <rPh sb="441" eb="443">
      <t>コテイ</t>
    </rPh>
    <rPh sb="443" eb="445">
      <t>シサン</t>
    </rPh>
    <rPh sb="446" eb="448">
      <t>ホウテイ</t>
    </rPh>
    <rPh sb="448" eb="450">
      <t>タイヨウ</t>
    </rPh>
    <rPh sb="450" eb="452">
      <t>ネンスウ</t>
    </rPh>
    <rPh sb="455" eb="456">
      <t>ネン</t>
    </rPh>
    <rPh sb="458" eb="460">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</si>
</sst>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102.1</c:v>
                </c:pt>
                <c:pt idx="1">
                  <c:v>93.2</c:v>
                </c:pt>
                <c:pt idx="2">
                  <c:v>74.900000000000006</c:v>
                </c:pt>
                <c:pt idx="3">
                  <c:v>115.9</c:v>
                </c:pt>
                <c:pt idx="4">
                  <c:v>85</c:v>
                </c:pt>
              </c:numCache>
            </c:numRef>
          </c:val>
          <c:extLst>
            <c:ext xmlns:c16="http://schemas.microsoft.com/office/drawing/2014/chart" uri="{C3380CC4-5D6E-409C-BE32-E72D297353CC}">
              <c16:uniqueId val="{00000000-F612-45D5-AD3C-13B6309684A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F612-45D5-AD3C-13B6309684A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612-45D5-AD3C-13B6309684A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80.900000000000006</c:v>
                </c:pt>
                <c:pt idx="1">
                  <c:v>79.599999999999994</c:v>
                </c:pt>
                <c:pt idx="2">
                  <c:v>79.8</c:v>
                </c:pt>
                <c:pt idx="3">
                  <c:v>83.6</c:v>
                </c:pt>
                <c:pt idx="4">
                  <c:v>75.599999999999994</c:v>
                </c:pt>
              </c:numCache>
            </c:numRef>
          </c:val>
          <c:extLst>
            <c:ext xmlns:c16="http://schemas.microsoft.com/office/drawing/2014/chart" uri="{C3380CC4-5D6E-409C-BE32-E72D297353CC}">
              <c16:uniqueId val="{00000000-D4B2-485D-9415-0065743DE60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D4B2-485D-9415-0065743DE60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9C-4F9A-95E4-59E8EBBDC25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C-4F9A-95E4-59E8EBBDC25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C-4949-BC4A-C09A5EF3E8CE}"/>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C-4949-BC4A-C09A5EF3E8CE}"/>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B-495B-A586-D54D7BFE7BA6}"/>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B-495B-A586-D54D7BFE7BA6}"/>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B-4A6F-9151-D92444CC1708}"/>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B-4A6F-9151-D92444CC1708}"/>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5-42E1-9418-A344FC0D9D40}"/>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5-42E1-9418-A344FC0D9D40}"/>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61.1</c:v>
                </c:pt>
                <c:pt idx="1">
                  <c:v>59.4</c:v>
                </c:pt>
                <c:pt idx="2">
                  <c:v>63.1</c:v>
                </c:pt>
                <c:pt idx="3">
                  <c:v>63.6</c:v>
                </c:pt>
                <c:pt idx="4">
                  <c:v>65.900000000000006</c:v>
                </c:pt>
              </c:numCache>
            </c:numRef>
          </c:val>
          <c:extLst>
            <c:ext xmlns:c16="http://schemas.microsoft.com/office/drawing/2014/chart" uri="{C3380CC4-5D6E-409C-BE32-E72D297353CC}">
              <c16:uniqueId val="{00000000-D21F-4BBE-8A6B-3CBC6829A85A}"/>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47.4</c:v>
                </c:pt>
                <c:pt idx="1">
                  <c:v>46.6</c:v>
                </c:pt>
                <c:pt idx="2">
                  <c:v>53.1</c:v>
                </c:pt>
                <c:pt idx="3">
                  <c:v>63.3</c:v>
                </c:pt>
                <c:pt idx="4">
                  <c:v>65.099999999999994</c:v>
                </c:pt>
              </c:numCache>
            </c:numRef>
          </c:val>
          <c:smooth val="0"/>
          <c:extLst>
            <c:ext xmlns:c16="http://schemas.microsoft.com/office/drawing/2014/chart" uri="{C3380CC4-5D6E-409C-BE32-E72D297353CC}">
              <c16:uniqueId val="{00000001-D21F-4BBE-8A6B-3CBC6829A85A}"/>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626-445A-89BB-604292F2572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5.0999999999999996</c:v>
                </c:pt>
                <c:pt idx="1">
                  <c:v>14</c:v>
                </c:pt>
                <c:pt idx="2">
                  <c:v>8.9</c:v>
                </c:pt>
                <c:pt idx="3">
                  <c:v>7.4</c:v>
                </c:pt>
                <c:pt idx="4">
                  <c:v>6.8</c:v>
                </c:pt>
              </c:numCache>
            </c:numRef>
          </c:val>
          <c:smooth val="0"/>
          <c:extLst>
            <c:ext xmlns:c16="http://schemas.microsoft.com/office/drawing/2014/chart" uri="{C3380CC4-5D6E-409C-BE32-E72D297353CC}">
              <c16:uniqueId val="{00000001-1626-445A-89BB-604292F2572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64.8</c:v>
                </c:pt>
                <c:pt idx="1">
                  <c:v>51.1</c:v>
                </c:pt>
                <c:pt idx="2">
                  <c:v>32.5</c:v>
                </c:pt>
                <c:pt idx="3">
                  <c:v>9.3000000000000007</c:v>
                </c:pt>
                <c:pt idx="4">
                  <c:v>0</c:v>
                </c:pt>
              </c:numCache>
            </c:numRef>
          </c:val>
          <c:extLst>
            <c:ext xmlns:c16="http://schemas.microsoft.com/office/drawing/2014/chart" uri="{C3380CC4-5D6E-409C-BE32-E72D297353CC}">
              <c16:uniqueId val="{00000000-65D2-4AE3-8D69-8940E7BEE41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15.5</c:v>
                </c:pt>
                <c:pt idx="1">
                  <c:v>12.4</c:v>
                </c:pt>
                <c:pt idx="2">
                  <c:v>0.5</c:v>
                </c:pt>
                <c:pt idx="3">
                  <c:v>21.4</c:v>
                </c:pt>
                <c:pt idx="4">
                  <c:v>35</c:v>
                </c:pt>
              </c:numCache>
            </c:numRef>
          </c:val>
          <c:smooth val="0"/>
          <c:extLst>
            <c:ext xmlns:c16="http://schemas.microsoft.com/office/drawing/2014/chart" uri="{C3380CC4-5D6E-409C-BE32-E72D297353CC}">
              <c16:uniqueId val="{00000001-65D2-4AE3-8D69-8940E7BEE41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D-4790-A9C5-6961371D1CD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D-4790-A9C5-6961371D1CD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247</c:v>
                </c:pt>
                <c:pt idx="1">
                  <c:v>327.2</c:v>
                </c:pt>
                <c:pt idx="2">
                  <c:v>164.6</c:v>
                </c:pt>
                <c:pt idx="3">
                  <c:v>375.5</c:v>
                </c:pt>
                <c:pt idx="4">
                  <c:v>149.80000000000001</c:v>
                </c:pt>
              </c:numCache>
            </c:numRef>
          </c:val>
          <c:extLst>
            <c:ext xmlns:c16="http://schemas.microsoft.com/office/drawing/2014/chart" uri="{C3380CC4-5D6E-409C-BE32-E72D297353CC}">
              <c16:uniqueId val="{00000000-60A7-492E-8A71-26F519D3602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60A7-492E-8A71-26F519D3602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A7-492E-8A71-26F519D3602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60.6</c:v>
                </c:pt>
                <c:pt idx="1">
                  <c:v>62.4</c:v>
                </c:pt>
                <c:pt idx="2">
                  <c:v>64.5</c:v>
                </c:pt>
                <c:pt idx="3">
                  <c:v>66.900000000000006</c:v>
                </c:pt>
                <c:pt idx="4">
                  <c:v>65.099999999999994</c:v>
                </c:pt>
              </c:numCache>
            </c:numRef>
          </c:val>
          <c:extLst>
            <c:ext xmlns:c16="http://schemas.microsoft.com/office/drawing/2014/chart" uri="{C3380CC4-5D6E-409C-BE32-E72D297353CC}">
              <c16:uniqueId val="{00000000-738B-4C0C-95F8-BD505631CEDE}"/>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48.2</c:v>
                </c:pt>
                <c:pt idx="1">
                  <c:v>50.8</c:v>
                </c:pt>
                <c:pt idx="2">
                  <c:v>47.7</c:v>
                </c:pt>
                <c:pt idx="3">
                  <c:v>46.5</c:v>
                </c:pt>
                <c:pt idx="4">
                  <c:v>27.1</c:v>
                </c:pt>
              </c:numCache>
            </c:numRef>
          </c:val>
          <c:smooth val="0"/>
          <c:extLst>
            <c:ext xmlns:c16="http://schemas.microsoft.com/office/drawing/2014/chart" uri="{C3380CC4-5D6E-409C-BE32-E72D297353CC}">
              <c16:uniqueId val="{00000001-738B-4C0C-95F8-BD505631CEDE}"/>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12</c:v>
                </c:pt>
                <c:pt idx="1">
                  <c:v>8.5</c:v>
                </c:pt>
                <c:pt idx="2">
                  <c:v>7.3</c:v>
                </c:pt>
                <c:pt idx="3">
                  <c:v>12.6</c:v>
                </c:pt>
                <c:pt idx="4">
                  <c:v>5.9</c:v>
                </c:pt>
              </c:numCache>
            </c:numRef>
          </c:val>
          <c:extLst>
            <c:ext xmlns:c16="http://schemas.microsoft.com/office/drawing/2014/chart" uri="{C3380CC4-5D6E-409C-BE32-E72D297353CC}">
              <c16:uniqueId val="{00000000-E34A-4E46-8141-F6F24F9894A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c:ext xmlns:c16="http://schemas.microsoft.com/office/drawing/2014/chart" uri="{C3380CC4-5D6E-409C-BE32-E72D297353CC}">
              <c16:uniqueId val="{00000001-E34A-4E46-8141-F6F24F9894A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52.3</c:v>
                </c:pt>
                <c:pt idx="1">
                  <c:v>37</c:v>
                </c:pt>
                <c:pt idx="2">
                  <c:v>80.7</c:v>
                </c:pt>
                <c:pt idx="3">
                  <c:v>49.1</c:v>
                </c:pt>
                <c:pt idx="4">
                  <c:v>75.900000000000006</c:v>
                </c:pt>
              </c:numCache>
            </c:numRef>
          </c:val>
          <c:extLst>
            <c:ext xmlns:c16="http://schemas.microsoft.com/office/drawing/2014/chart" uri="{C3380CC4-5D6E-409C-BE32-E72D297353CC}">
              <c16:uniqueId val="{00000000-EA69-4F43-860D-E6D09F98ADB2}"/>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c:ext xmlns:c16="http://schemas.microsoft.com/office/drawing/2014/chart" uri="{C3380CC4-5D6E-409C-BE32-E72D297353CC}">
              <c16:uniqueId val="{00000001-EA69-4F43-860D-E6D09F98ADB2}"/>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139.4</c:v>
                </c:pt>
                <c:pt idx="1">
                  <c:v>129.69999999999999</c:v>
                </c:pt>
                <c:pt idx="2">
                  <c:v>75.599999999999994</c:v>
                </c:pt>
                <c:pt idx="3">
                  <c:v>0</c:v>
                </c:pt>
                <c:pt idx="4">
                  <c:v>0</c:v>
                </c:pt>
              </c:numCache>
            </c:numRef>
          </c:val>
          <c:extLst>
            <c:ext xmlns:c16="http://schemas.microsoft.com/office/drawing/2014/chart" uri="{C3380CC4-5D6E-409C-BE32-E72D297353CC}">
              <c16:uniqueId val="{00000000-E5B4-4C1A-9ECF-429EC8FB9A7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c:ext xmlns:c16="http://schemas.microsoft.com/office/drawing/2014/chart" uri="{C3380CC4-5D6E-409C-BE32-E72D297353CC}">
              <c16:uniqueId val="{00000001-E5B4-4C1A-9ECF-429EC8FB9A7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4-422F-9000-E7CE71A356F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4-422F-9000-E7CE71A356F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83-41E5-8D23-127B780BC7B8}"/>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c:ext xmlns:c16="http://schemas.microsoft.com/office/drawing/2014/chart" uri="{C3380CC4-5D6E-409C-BE32-E72D297353CC}">
              <c16:uniqueId val="{00000001-2F83-41E5-8D23-127B780BC7B8}"/>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7-4D4B-BEF8-39F24961766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7-4D4B-BEF8-39F24961766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8-4406-B558-BFD06EF6D384}"/>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8-4406-B558-BFD06EF6D384}"/>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A-4FDB-8954-9FFBE9E77F0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A-4FDB-8954-9FFBE9E77F0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A9-403A-8C98-34EBFFC2832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9-403A-8C98-34EBFFC2832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D-4C76-893F-2106306342A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D-4C76-893F-2106306342A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69D-4C76-893F-2106306342A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2-46DF-BF5C-9CA59CC369F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2-46DF-BF5C-9CA59CC369F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17091.5</c:v>
                </c:pt>
                <c:pt idx="1">
                  <c:v>17609.2</c:v>
                </c:pt>
                <c:pt idx="2">
                  <c:v>21355.8</c:v>
                </c:pt>
                <c:pt idx="3">
                  <c:v>14608</c:v>
                </c:pt>
                <c:pt idx="4">
                  <c:v>19230</c:v>
                </c:pt>
              </c:numCache>
            </c:numRef>
          </c:val>
          <c:extLst>
            <c:ext xmlns:c16="http://schemas.microsoft.com/office/drawing/2014/chart" uri="{C3380CC4-5D6E-409C-BE32-E72D297353CC}">
              <c16:uniqueId val="{00000000-FE37-45F0-8ACF-674118F1B69B}"/>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FE37-45F0-8ACF-674118F1B69B}"/>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26200</c:v>
                </c:pt>
                <c:pt idx="1">
                  <c:v>20196</c:v>
                </c:pt>
                <c:pt idx="2">
                  <c:v>5895</c:v>
                </c:pt>
                <c:pt idx="3">
                  <c:v>35345</c:v>
                </c:pt>
                <c:pt idx="4">
                  <c:v>-7695</c:v>
                </c:pt>
              </c:numCache>
            </c:numRef>
          </c:val>
          <c:extLst>
            <c:ext xmlns:c16="http://schemas.microsoft.com/office/drawing/2014/chart" uri="{C3380CC4-5D6E-409C-BE32-E72D297353CC}">
              <c16:uniqueId val="{00000000-F792-4E33-A6D4-2CBCCA03171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F792-4E33-A6D4-2CBCCA03171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45.6</c:v>
                </c:pt>
                <c:pt idx="1">
                  <c:v>43.4</c:v>
                </c:pt>
                <c:pt idx="2">
                  <c:v>45.5</c:v>
                </c:pt>
                <c:pt idx="3">
                  <c:v>47.5</c:v>
                </c:pt>
                <c:pt idx="4">
                  <c:v>47</c:v>
                </c:pt>
              </c:numCache>
            </c:numRef>
          </c:val>
          <c:extLst>
            <c:ext xmlns:c16="http://schemas.microsoft.com/office/drawing/2014/chart" uri="{C3380CC4-5D6E-409C-BE32-E72D297353CC}">
              <c16:uniqueId val="{00000000-277A-429C-BB9F-1B440B152E15}"/>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277A-429C-BB9F-1B440B152E15}"/>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34.4</c:v>
                </c:pt>
                <c:pt idx="1">
                  <c:v>18.899999999999999</c:v>
                </c:pt>
                <c:pt idx="2">
                  <c:v>58.3</c:v>
                </c:pt>
                <c:pt idx="3">
                  <c:v>28.3</c:v>
                </c:pt>
                <c:pt idx="4">
                  <c:v>55.1</c:v>
                </c:pt>
              </c:numCache>
            </c:numRef>
          </c:val>
          <c:extLst>
            <c:ext xmlns:c16="http://schemas.microsoft.com/office/drawing/2014/chart" uri="{C3380CC4-5D6E-409C-BE32-E72D297353CC}">
              <c16:uniqueId val="{00000000-8AF4-4E57-B1FB-91E94DC1B4DD}"/>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8AF4-4E57-B1FB-91E94DC1B4DD}"/>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101.9</c:v>
                </c:pt>
                <c:pt idx="1">
                  <c:v>85.4</c:v>
                </c:pt>
                <c:pt idx="2">
                  <c:v>50.3</c:v>
                </c:pt>
                <c:pt idx="3">
                  <c:v>4.5999999999999996</c:v>
                </c:pt>
                <c:pt idx="4">
                  <c:v>0</c:v>
                </c:pt>
              </c:numCache>
            </c:numRef>
          </c:val>
          <c:extLst>
            <c:ext xmlns:c16="http://schemas.microsoft.com/office/drawing/2014/chart" uri="{C3380CC4-5D6E-409C-BE32-E72D297353CC}">
              <c16:uniqueId val="{00000000-D36E-474C-960D-7E5336F68C2E}"/>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D36E-474C-960D-7E5336F68C2E}"/>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0-4F17-9936-CCBBBBDFC5D8}"/>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0-4F17-9936-CCBBBBDFC5D8}"/>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（最大出力合計5,390kW）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（最大出力合計3,690kW）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0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0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0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0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1"/>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2"/>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3"/>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4"/>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5"/>
                </a:ext>
              </a:extLst>
            </xdr:cNvPicPr>
          </xdr:nvPicPr>
          <xdr:blipFill>
            <a:blip xmlns:r="http://schemas.openxmlformats.org/officeDocument/2006/relationships" r:embed="rId47"/>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16"/>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17"/>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18"/>
                </a:ext>
              </a:extLst>
            </xdr:cNvPicPr>
          </xdr:nvPicPr>
          <xdr:blipFill>
            <a:blip xmlns:r="http://schemas.openxmlformats.org/officeDocument/2006/relationships" r:embed="rId50"/>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19"/>
                </a:ext>
              </a:extLst>
            </xdr:cNvPicPr>
          </xdr:nvPicPr>
          <xdr:blipFill>
            <a:blip xmlns:r="http://schemas.openxmlformats.org/officeDocument/2006/relationships" r:embed="rId5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0"/>
                </a:ext>
              </a:extLst>
            </xdr:cNvPicPr>
          </xdr:nvPicPr>
          <xdr:blipFill>
            <a:blip xmlns:r="http://schemas.openxmlformats.org/officeDocument/2006/relationships" r:embed="rId5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1"/>
                </a:ext>
              </a:extLst>
            </xdr:cNvPicPr>
          </xdr:nvPicPr>
          <xdr:blipFill>
            <a:blip xmlns:r="http://schemas.openxmlformats.org/officeDocument/2006/relationships" r:embed="rId5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2"/>
                </a:ext>
              </a:extLst>
            </xdr:cNvPicPr>
          </xdr:nvPicPr>
          <xdr:blipFill>
            <a:blip xmlns:r="http://schemas.openxmlformats.org/officeDocument/2006/relationships" r:embed="rId5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3"/>
                </a:ext>
              </a:extLst>
            </xdr:cNvPicPr>
          </xdr:nvPicPr>
          <xdr:blipFill>
            <a:blip xmlns:r="http://schemas.openxmlformats.org/officeDocument/2006/relationships" r:embed="rId5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4"/>
                </a:ext>
              </a:extLst>
            </xdr:cNvPicPr>
          </xdr:nvPicPr>
          <xdr:blipFill>
            <a:blip xmlns:r="http://schemas.openxmlformats.org/officeDocument/2006/relationships" r:embed="rId5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5"/>
                </a:ext>
              </a:extLst>
            </xdr:cNvPicPr>
          </xdr:nvPicPr>
          <xdr:blipFill>
            <a:blip xmlns:r="http://schemas.openxmlformats.org/officeDocument/2006/relationships" r:embed="rId5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26"/>
                </a:ext>
              </a:extLst>
            </xdr:cNvPicPr>
          </xdr:nvPicPr>
          <xdr:blipFill>
            <a:blip xmlns:r="http://schemas.openxmlformats.org/officeDocument/2006/relationships" r:embed="rId5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27"/>
                </a:ext>
              </a:extLst>
            </xdr:cNvPicPr>
          </xdr:nvPicPr>
          <xdr:blipFill>
            <a:blip xmlns:r="http://schemas.openxmlformats.org/officeDocument/2006/relationships" r:embed="rId5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28"/>
                </a:ext>
              </a:extLst>
            </xdr:cNvPicPr>
          </xdr:nvPicPr>
          <xdr:blipFill>
            <a:blip xmlns:r="http://schemas.openxmlformats.org/officeDocument/2006/relationships" r:embed="rId5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29"/>
                </a:ext>
              </a:extLst>
            </xdr:cNvPicPr>
          </xdr:nvPicPr>
          <xdr:blipFill>
            <a:blip xmlns:r="http://schemas.openxmlformats.org/officeDocument/2006/relationships" r:embed="rId5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0"/>
                </a:ext>
              </a:extLst>
            </xdr:cNvPicPr>
          </xdr:nvPicPr>
          <xdr:blipFill>
            <a:blip xmlns:r="http://schemas.openxmlformats.org/officeDocument/2006/relationships" r:embed="rId5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39"/>
                </a:ext>
              </a:extLst>
            </xdr:cNvPicPr>
          </xdr:nvPicPr>
          <xdr:blipFill>
            <a:blip xmlns:r="http://schemas.openxmlformats.org/officeDocument/2006/relationships" r:embed="rId5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0"/>
                </a:ext>
              </a:extLst>
            </xdr:cNvPicPr>
          </xdr:nvPicPr>
          <xdr:blipFill>
            <a:blip xmlns:r="http://schemas.openxmlformats.org/officeDocument/2006/relationships" r:embed="rId5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topLeftCell="Y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274</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f>データ!N6</f>
        <v>1</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273</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f>データ!AB6</f>
        <v>19744</v>
      </c>
      <c r="G13" s="151"/>
      <c r="H13" s="150">
        <f>データ!AC6</f>
        <v>19255</v>
      </c>
      <c r="I13" s="151"/>
      <c r="J13" s="150">
        <f>データ!AD6</f>
        <v>20388</v>
      </c>
      <c r="K13" s="151"/>
      <c r="L13" s="150">
        <f>データ!AE6</f>
        <v>20561</v>
      </c>
      <c r="M13" s="151"/>
      <c r="N13" s="152">
        <f>データ!AF6</f>
        <v>21302</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1781</v>
      </c>
      <c r="G14" s="151"/>
      <c r="H14" s="150">
        <f>データ!AH6</f>
        <v>1274</v>
      </c>
      <c r="I14" s="151"/>
      <c r="J14" s="150">
        <f>データ!AI6</f>
        <v>1093</v>
      </c>
      <c r="K14" s="151"/>
      <c r="L14" s="150">
        <f>データ!AJ6</f>
        <v>1870</v>
      </c>
      <c r="M14" s="151"/>
      <c r="N14" s="152">
        <f>データ!AK6</f>
        <v>885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21525</v>
      </c>
      <c r="G16" s="146"/>
      <c r="H16" s="146">
        <f>データ!AR6</f>
        <v>20529</v>
      </c>
      <c r="I16" s="146"/>
      <c r="J16" s="146">
        <f>データ!AS6</f>
        <v>21481</v>
      </c>
      <c r="K16" s="146"/>
      <c r="L16" s="146">
        <f>データ!AT6</f>
        <v>22431</v>
      </c>
      <c r="M16" s="146"/>
      <c r="N16" s="138">
        <f>データ!AU6</f>
        <v>22187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14012</v>
      </c>
      <c r="G19" s="136"/>
      <c r="H19" s="136"/>
      <c r="I19" s="136">
        <f>データ!AW6</f>
        <v>43354</v>
      </c>
      <c r="J19" s="136"/>
      <c r="K19" s="136"/>
      <c r="L19" s="136">
        <f>データ!AX6</f>
        <v>57366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275</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6AvjhrpiBonRWYLr/QJPQsfaE/icynAmCrQhJjGlH/m8JuvZrIGqV4SoLUscQqV42X1w5emMH525dKl8U+ysMQ==" saltValue="Kfm9yoXXQgHiMHxTgdkB9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81" x14ac:dyDescent="0.15">
      <c r="A6" s="49" t="s">
        <v>115</v>
      </c>
      <c r="B6" s="67" t="str">
        <f>B7</f>
        <v>2018</v>
      </c>
      <c r="C6" s="67" t="str">
        <f t="shared" ref="C6:AX6" si="6">C7</f>
        <v>322032</v>
      </c>
      <c r="D6" s="67" t="str">
        <f t="shared" si="6"/>
        <v>47</v>
      </c>
      <c r="E6" s="67" t="str">
        <f t="shared" si="6"/>
        <v>04</v>
      </c>
      <c r="F6" s="67" t="str">
        <f t="shared" si="6"/>
        <v>0</v>
      </c>
      <c r="G6" s="67" t="str">
        <f t="shared" si="6"/>
        <v>000</v>
      </c>
      <c r="H6" s="67" t="str">
        <f t="shared" si="6"/>
        <v>島根県　出雲市</v>
      </c>
      <c r="I6" s="67" t="str">
        <f t="shared" si="6"/>
        <v>法非適用</v>
      </c>
      <c r="J6" s="67" t="str">
        <f t="shared" si="6"/>
        <v>電気事業</v>
      </c>
      <c r="K6" s="67" t="str">
        <f t="shared" si="6"/>
        <v>非設置</v>
      </c>
      <c r="L6" s="68" t="str">
        <f t="shared" si="6"/>
        <v>該当数値なし</v>
      </c>
      <c r="M6" s="69" t="str">
        <f t="shared" si="6"/>
        <v>-</v>
      </c>
      <c r="N6" s="69">
        <f t="shared" si="6"/>
        <v>1</v>
      </c>
      <c r="O6" s="69">
        <f t="shared" si="6"/>
        <v>1</v>
      </c>
      <c r="P6" s="69" t="str">
        <f t="shared" si="6"/>
        <v>-</v>
      </c>
      <c r="Q6" s="69" t="str">
        <f t="shared" si="6"/>
        <v>-</v>
      </c>
      <c r="R6" s="70" t="str">
        <f>R7</f>
        <v>令和２年３月３１日　出雲エネルギーセンター</v>
      </c>
      <c r="S6" s="71" t="str">
        <f t="shared" si="6"/>
        <v>令和５年５月３１日　キララトゥーリマキ風力発電所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f t="shared" si="6"/>
        <v>19744</v>
      </c>
      <c r="AC6" s="69">
        <f t="shared" si="6"/>
        <v>19255</v>
      </c>
      <c r="AD6" s="69">
        <f t="shared" si="6"/>
        <v>20388</v>
      </c>
      <c r="AE6" s="69">
        <f t="shared" si="6"/>
        <v>20561</v>
      </c>
      <c r="AF6" s="69">
        <f t="shared" si="6"/>
        <v>21302</v>
      </c>
      <c r="AG6" s="69">
        <f t="shared" si="6"/>
        <v>1781</v>
      </c>
      <c r="AH6" s="69">
        <f t="shared" si="6"/>
        <v>1274</v>
      </c>
      <c r="AI6" s="69">
        <f t="shared" si="6"/>
        <v>1093</v>
      </c>
      <c r="AJ6" s="69">
        <f t="shared" si="6"/>
        <v>1870</v>
      </c>
      <c r="AK6" s="69">
        <f t="shared" si="6"/>
        <v>885</v>
      </c>
      <c r="AL6" s="69" t="str">
        <f t="shared" si="6"/>
        <v>-</v>
      </c>
      <c r="AM6" s="69" t="str">
        <f t="shared" si="6"/>
        <v>-</v>
      </c>
      <c r="AN6" s="69" t="str">
        <f t="shared" si="6"/>
        <v>-</v>
      </c>
      <c r="AO6" s="69" t="str">
        <f t="shared" si="6"/>
        <v>-</v>
      </c>
      <c r="AP6" s="69" t="str">
        <f t="shared" si="6"/>
        <v>-</v>
      </c>
      <c r="AQ6" s="69">
        <f t="shared" si="6"/>
        <v>21525</v>
      </c>
      <c r="AR6" s="69">
        <f t="shared" si="6"/>
        <v>20529</v>
      </c>
      <c r="AS6" s="69">
        <f t="shared" si="6"/>
        <v>21481</v>
      </c>
      <c r="AT6" s="69">
        <f t="shared" si="6"/>
        <v>22431</v>
      </c>
      <c r="AU6" s="69">
        <f t="shared" si="6"/>
        <v>22187</v>
      </c>
      <c r="AV6" s="69">
        <f t="shared" si="6"/>
        <v>14012</v>
      </c>
      <c r="AW6" s="69">
        <f t="shared" si="6"/>
        <v>43354</v>
      </c>
      <c r="AX6" s="69">
        <f t="shared" si="6"/>
        <v>57366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v>1</v>
      </c>
      <c r="O7" s="80">
        <v>1</v>
      </c>
      <c r="P7" s="80" t="s">
        <v>127</v>
      </c>
      <c r="Q7" s="80" t="s">
        <v>127</v>
      </c>
      <c r="R7" s="81" t="s">
        <v>128</v>
      </c>
      <c r="S7" s="81" t="s">
        <v>129</v>
      </c>
      <c r="T7" s="82" t="s">
        <v>130</v>
      </c>
      <c r="U7" s="81" t="s">
        <v>131</v>
      </c>
      <c r="V7" s="78" t="s">
        <v>127</v>
      </c>
      <c r="W7" s="80" t="s">
        <v>127</v>
      </c>
      <c r="X7" s="80" t="s">
        <v>127</v>
      </c>
      <c r="Y7" s="80" t="s">
        <v>127</v>
      </c>
      <c r="Z7" s="80" t="s">
        <v>127</v>
      </c>
      <c r="AA7" s="80" t="s">
        <v>127</v>
      </c>
      <c r="AB7" s="80">
        <v>19744</v>
      </c>
      <c r="AC7" s="80">
        <v>19255</v>
      </c>
      <c r="AD7" s="80">
        <v>20388</v>
      </c>
      <c r="AE7" s="80">
        <v>20561</v>
      </c>
      <c r="AF7" s="80">
        <v>21302</v>
      </c>
      <c r="AG7" s="80">
        <v>1781</v>
      </c>
      <c r="AH7" s="80">
        <v>1274</v>
      </c>
      <c r="AI7" s="80">
        <v>1093</v>
      </c>
      <c r="AJ7" s="80">
        <v>1870</v>
      </c>
      <c r="AK7" s="80">
        <v>885</v>
      </c>
      <c r="AL7" s="80" t="s">
        <v>127</v>
      </c>
      <c r="AM7" s="80" t="s">
        <v>127</v>
      </c>
      <c r="AN7" s="80" t="s">
        <v>127</v>
      </c>
      <c r="AO7" s="80" t="s">
        <v>127</v>
      </c>
      <c r="AP7" s="80" t="s">
        <v>127</v>
      </c>
      <c r="AQ7" s="80">
        <v>21525</v>
      </c>
      <c r="AR7" s="80">
        <v>20529</v>
      </c>
      <c r="AS7" s="80">
        <v>21481</v>
      </c>
      <c r="AT7" s="80">
        <v>22431</v>
      </c>
      <c r="AU7" s="80">
        <v>22187</v>
      </c>
      <c r="AV7" s="80">
        <v>14012</v>
      </c>
      <c r="AW7" s="80">
        <v>43354</v>
      </c>
      <c r="AX7" s="80">
        <v>57366</v>
      </c>
      <c r="AY7" s="83">
        <v>102.1</v>
      </c>
      <c r="AZ7" s="83">
        <v>93.2</v>
      </c>
      <c r="BA7" s="83">
        <v>74.900000000000006</v>
      </c>
      <c r="BB7" s="83">
        <v>115.9</v>
      </c>
      <c r="BC7" s="83">
        <v>85</v>
      </c>
      <c r="BD7" s="83">
        <v>124.4</v>
      </c>
      <c r="BE7" s="83">
        <v>118.8</v>
      </c>
      <c r="BF7" s="83">
        <v>88.8</v>
      </c>
      <c r="BG7" s="83">
        <v>121.3</v>
      </c>
      <c r="BH7" s="83">
        <v>123.2</v>
      </c>
      <c r="BI7" s="83">
        <v>100</v>
      </c>
      <c r="BJ7" s="83">
        <v>247</v>
      </c>
      <c r="BK7" s="83">
        <v>327.2</v>
      </c>
      <c r="BL7" s="83">
        <v>164.6</v>
      </c>
      <c r="BM7" s="83">
        <v>375.5</v>
      </c>
      <c r="BN7" s="83">
        <v>149.80000000000001</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17091.5</v>
      </c>
      <c r="CG7" s="83">
        <v>17609.2</v>
      </c>
      <c r="CH7" s="83">
        <v>21355.8</v>
      </c>
      <c r="CI7" s="83">
        <v>14608</v>
      </c>
      <c r="CJ7" s="83">
        <v>19230</v>
      </c>
      <c r="CK7" s="83">
        <v>17642.5</v>
      </c>
      <c r="CL7" s="83">
        <v>18815.8</v>
      </c>
      <c r="CM7" s="83">
        <v>22847.9</v>
      </c>
      <c r="CN7" s="83">
        <v>19199</v>
      </c>
      <c r="CO7" s="83">
        <v>19830.400000000001</v>
      </c>
      <c r="CP7" s="80">
        <v>26200</v>
      </c>
      <c r="CQ7" s="80">
        <v>20196</v>
      </c>
      <c r="CR7" s="80">
        <v>5895</v>
      </c>
      <c r="CS7" s="80">
        <v>35345</v>
      </c>
      <c r="CT7" s="80">
        <v>-7695</v>
      </c>
      <c r="CU7" s="80">
        <v>58539</v>
      </c>
      <c r="CV7" s="80">
        <v>37685</v>
      </c>
      <c r="CW7" s="80">
        <v>2390</v>
      </c>
      <c r="CX7" s="80">
        <v>32739</v>
      </c>
      <c r="CY7" s="80">
        <v>34140</v>
      </c>
      <c r="CZ7" s="80">
        <v>5390</v>
      </c>
      <c r="DA7" s="83">
        <v>45.6</v>
      </c>
      <c r="DB7" s="83">
        <v>43.4</v>
      </c>
      <c r="DC7" s="83">
        <v>45.5</v>
      </c>
      <c r="DD7" s="83">
        <v>47.5</v>
      </c>
      <c r="DE7" s="83">
        <v>47</v>
      </c>
      <c r="DF7" s="83">
        <v>33.9</v>
      </c>
      <c r="DG7" s="83">
        <v>31</v>
      </c>
      <c r="DH7" s="83">
        <v>34.700000000000003</v>
      </c>
      <c r="DI7" s="83">
        <v>30</v>
      </c>
      <c r="DJ7" s="83">
        <v>30.2</v>
      </c>
      <c r="DK7" s="83">
        <v>34.4</v>
      </c>
      <c r="DL7" s="83">
        <v>18.899999999999999</v>
      </c>
      <c r="DM7" s="83">
        <v>58.3</v>
      </c>
      <c r="DN7" s="83">
        <v>28.3</v>
      </c>
      <c r="DO7" s="83">
        <v>55.1</v>
      </c>
      <c r="DP7" s="83">
        <v>14.6</v>
      </c>
      <c r="DQ7" s="83">
        <v>17.5</v>
      </c>
      <c r="DR7" s="83">
        <v>14.4</v>
      </c>
      <c r="DS7" s="83">
        <v>11.8</v>
      </c>
      <c r="DT7" s="83">
        <v>14.2</v>
      </c>
      <c r="DU7" s="83">
        <v>101.9</v>
      </c>
      <c r="DV7" s="83">
        <v>85.4</v>
      </c>
      <c r="DW7" s="83">
        <v>50.3</v>
      </c>
      <c r="DX7" s="83">
        <v>4.5999999999999996</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80.900000000000006</v>
      </c>
      <c r="EP7" s="83">
        <v>79.599999999999994</v>
      </c>
      <c r="EQ7" s="83">
        <v>79.8</v>
      </c>
      <c r="ER7" s="83">
        <v>83.6</v>
      </c>
      <c r="ES7" s="83">
        <v>75.599999999999994</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v>3690</v>
      </c>
      <c r="GY7" s="83">
        <v>61.1</v>
      </c>
      <c r="GZ7" s="83">
        <v>59.4</v>
      </c>
      <c r="HA7" s="83">
        <v>63.1</v>
      </c>
      <c r="HB7" s="83">
        <v>63.6</v>
      </c>
      <c r="HC7" s="83">
        <v>65.900000000000006</v>
      </c>
      <c r="HD7" s="83">
        <v>47.4</v>
      </c>
      <c r="HE7" s="83">
        <v>46.6</v>
      </c>
      <c r="HF7" s="83">
        <v>53.1</v>
      </c>
      <c r="HG7" s="83">
        <v>63.3</v>
      </c>
      <c r="HH7" s="83">
        <v>65.099999999999994</v>
      </c>
      <c r="HI7" s="83">
        <v>0</v>
      </c>
      <c r="HJ7" s="83">
        <v>0</v>
      </c>
      <c r="HK7" s="83">
        <v>0</v>
      </c>
      <c r="HL7" s="83">
        <v>0</v>
      </c>
      <c r="HM7" s="83">
        <v>0</v>
      </c>
      <c r="HN7" s="83">
        <v>5.0999999999999996</v>
      </c>
      <c r="HO7" s="83">
        <v>14</v>
      </c>
      <c r="HP7" s="83">
        <v>8.9</v>
      </c>
      <c r="HQ7" s="83">
        <v>7.4</v>
      </c>
      <c r="HR7" s="83">
        <v>6.8</v>
      </c>
      <c r="HS7" s="83">
        <v>64.8</v>
      </c>
      <c r="HT7" s="83">
        <v>51.1</v>
      </c>
      <c r="HU7" s="83">
        <v>32.5</v>
      </c>
      <c r="HV7" s="83">
        <v>9.3000000000000007</v>
      </c>
      <c r="HW7" s="83">
        <v>0</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v>60.6</v>
      </c>
      <c r="IN7" s="83">
        <v>62.4</v>
      </c>
      <c r="IO7" s="83">
        <v>64.5</v>
      </c>
      <c r="IP7" s="83">
        <v>66.900000000000006</v>
      </c>
      <c r="IQ7" s="83">
        <v>65.099999999999994</v>
      </c>
      <c r="IR7" s="83">
        <v>48.2</v>
      </c>
      <c r="IS7" s="83">
        <v>50.8</v>
      </c>
      <c r="IT7" s="83">
        <v>47.7</v>
      </c>
      <c r="IU7" s="83">
        <v>46.5</v>
      </c>
      <c r="IV7" s="83">
        <v>27.1</v>
      </c>
      <c r="IW7" s="80">
        <v>1700</v>
      </c>
      <c r="IX7" s="83">
        <v>12</v>
      </c>
      <c r="IY7" s="83">
        <v>8.5</v>
      </c>
      <c r="IZ7" s="83">
        <v>7.3</v>
      </c>
      <c r="JA7" s="83">
        <v>12.6</v>
      </c>
      <c r="JB7" s="83">
        <v>5.9</v>
      </c>
      <c r="JC7" s="83">
        <v>18.5</v>
      </c>
      <c r="JD7" s="83">
        <v>16.100000000000001</v>
      </c>
      <c r="JE7" s="83">
        <v>19.600000000000001</v>
      </c>
      <c r="JF7" s="83">
        <v>17.899999999999999</v>
      </c>
      <c r="JG7" s="83">
        <v>16.399999999999999</v>
      </c>
      <c r="JH7" s="83">
        <v>52.3</v>
      </c>
      <c r="JI7" s="83">
        <v>37</v>
      </c>
      <c r="JJ7" s="83">
        <v>80.7</v>
      </c>
      <c r="JK7" s="83">
        <v>49.1</v>
      </c>
      <c r="JL7" s="83">
        <v>75.900000000000006</v>
      </c>
      <c r="JM7" s="83">
        <v>46.6</v>
      </c>
      <c r="JN7" s="83">
        <v>48.3</v>
      </c>
      <c r="JO7" s="83">
        <v>48.2</v>
      </c>
      <c r="JP7" s="83">
        <v>34.5</v>
      </c>
      <c r="JQ7" s="83">
        <v>45.8</v>
      </c>
      <c r="JR7" s="83">
        <v>139.4</v>
      </c>
      <c r="JS7" s="83">
        <v>129.69999999999999</v>
      </c>
      <c r="JT7" s="83">
        <v>75.599999999999994</v>
      </c>
      <c r="JU7" s="83">
        <v>0</v>
      </c>
      <c r="JV7" s="83">
        <v>0</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v>1</v>
      </c>
      <c r="MZ7" s="83">
        <v>1</v>
      </c>
      <c r="NA7" s="83">
        <v>1</v>
      </c>
      <c r="NB7" s="83">
        <v>1</v>
      </c>
      <c r="NC7" s="83">
        <v>1</v>
      </c>
      <c r="ND7" s="83">
        <v>1</v>
      </c>
      <c r="NE7" s="83">
        <v>1</v>
      </c>
      <c r="NF7" s="83">
        <v>1</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1</v>
      </c>
      <c r="GZ8" s="87" t="s">
        <v>132</v>
      </c>
      <c r="HA8" s="85"/>
      <c r="HB8" s="85"/>
      <c r="HC8" s="85"/>
      <c r="HD8" s="85"/>
      <c r="HE8" s="86"/>
      <c r="HF8" s="85"/>
      <c r="HG8" s="85"/>
      <c r="HH8" s="85" t="str">
        <f>HI4</f>
        <v>修繕費比率（％）</v>
      </c>
      <c r="HI8" s="85" t="b">
        <f>IF(SUM($N$7,$MY$7:$NB$7)=0,FALSE,TRUE)</f>
        <v>1</v>
      </c>
      <c r="HJ8" s="87" t="s">
        <v>132</v>
      </c>
      <c r="HK8" s="85"/>
      <c r="HL8" s="85"/>
      <c r="HM8" s="85"/>
      <c r="HN8" s="85"/>
      <c r="HO8" s="85"/>
      <c r="HP8" s="86"/>
      <c r="HQ8" s="85"/>
      <c r="HR8" s="85" t="str">
        <f>HS4</f>
        <v>企業債残高対料金収入比率（％）</v>
      </c>
      <c r="HS8" s="85" t="b">
        <f>IF(SUM($N$7,$MY$7:$NB$7)=0,FALSE,TRUE)</f>
        <v>1</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1</v>
      </c>
      <c r="IN8" s="87" t="s">
        <v>132</v>
      </c>
      <c r="IO8" s="85"/>
      <c r="IP8" s="85"/>
      <c r="IQ8" s="85"/>
      <c r="IR8" s="84"/>
      <c r="IS8" s="84"/>
      <c r="IT8" s="84"/>
      <c r="IU8" s="84"/>
      <c r="IV8" s="85" t="str">
        <f>IW5</f>
        <v>最大出力合計</v>
      </c>
      <c r="IW8" s="85" t="str">
        <f>IX4</f>
        <v>設備利用率（％）</v>
      </c>
      <c r="IX8" s="85" t="b">
        <f>IF(SUM($O$7,$NC$7:$NF$7)=0,FALSE,TRUE)</f>
        <v>1</v>
      </c>
      <c r="IY8" s="87" t="s">
        <v>132</v>
      </c>
      <c r="IZ8" s="85"/>
      <c r="JA8" s="85"/>
      <c r="JB8" s="85"/>
      <c r="JC8" s="85"/>
      <c r="JD8" s="86"/>
      <c r="JE8" s="85"/>
      <c r="JF8" s="85"/>
      <c r="JG8" s="85" t="str">
        <f>JH4</f>
        <v>修繕費比率（％）</v>
      </c>
      <c r="JH8" s="85" t="b">
        <f>IF(SUM($O$7,$NC$7:$NF$7)=0,FALSE,TRUE)</f>
        <v>1</v>
      </c>
      <c r="JI8" s="87" t="s">
        <v>132</v>
      </c>
      <c r="JJ8" s="85"/>
      <c r="JK8" s="85"/>
      <c r="JL8" s="85"/>
      <c r="JM8" s="85"/>
      <c r="JN8" s="85"/>
      <c r="JO8" s="86"/>
      <c r="JP8" s="85"/>
      <c r="JQ8" s="85" t="str">
        <f>JR4</f>
        <v>企業債残高対料金収入比率（％）</v>
      </c>
      <c r="JR8" s="85" t="b">
        <f>IF(SUM($O$7,$NC$7:$NF$7)=0,FALSE,TRUE)</f>
        <v>1</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1</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（最大出力合計5,390kW）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（最大出力合計3,690kW）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（最大出力合計1,700kW）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102.1</v>
      </c>
      <c r="AZ11" s="95">
        <f>AZ7</f>
        <v>93.2</v>
      </c>
      <c r="BA11" s="95">
        <f>BA7</f>
        <v>74.900000000000006</v>
      </c>
      <c r="BB11" s="95">
        <f>BB7</f>
        <v>115.9</v>
      </c>
      <c r="BC11" s="95">
        <f>BC7</f>
        <v>85</v>
      </c>
      <c r="BD11" s="84"/>
      <c r="BE11" s="84"/>
      <c r="BF11" s="84"/>
      <c r="BG11" s="84"/>
      <c r="BH11" s="84"/>
      <c r="BI11" s="94" t="s">
        <v>141</v>
      </c>
      <c r="BJ11" s="95">
        <f>BJ7</f>
        <v>247</v>
      </c>
      <c r="BK11" s="95">
        <f>BK7</f>
        <v>327.2</v>
      </c>
      <c r="BL11" s="95">
        <f>BL7</f>
        <v>164.6</v>
      </c>
      <c r="BM11" s="95">
        <f>BM7</f>
        <v>375.5</v>
      </c>
      <c r="BN11" s="95">
        <f>BN7</f>
        <v>149.80000000000001</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17091.5</v>
      </c>
      <c r="CG11" s="95">
        <f>CG7</f>
        <v>17609.2</v>
      </c>
      <c r="CH11" s="95">
        <f>CH7</f>
        <v>21355.8</v>
      </c>
      <c r="CI11" s="95">
        <f>CI7</f>
        <v>14608</v>
      </c>
      <c r="CJ11" s="95">
        <f>CJ7</f>
        <v>19230</v>
      </c>
      <c r="CK11" s="84"/>
      <c r="CL11" s="84"/>
      <c r="CM11" s="84"/>
      <c r="CN11" s="84"/>
      <c r="CO11" s="94" t="s">
        <v>141</v>
      </c>
      <c r="CP11" s="96">
        <f>CP7</f>
        <v>26200</v>
      </c>
      <c r="CQ11" s="96">
        <f>CQ7</f>
        <v>20196</v>
      </c>
      <c r="CR11" s="96">
        <f>CR7</f>
        <v>5895</v>
      </c>
      <c r="CS11" s="96">
        <f>CS7</f>
        <v>35345</v>
      </c>
      <c r="CT11" s="96">
        <f>CT7</f>
        <v>-7695</v>
      </c>
      <c r="CU11" s="84"/>
      <c r="CV11" s="84"/>
      <c r="CW11" s="84"/>
      <c r="CX11" s="84"/>
      <c r="CY11" s="84"/>
      <c r="CZ11" s="94" t="s">
        <v>141</v>
      </c>
      <c r="DA11" s="95">
        <f>DA7</f>
        <v>45.6</v>
      </c>
      <c r="DB11" s="95">
        <f>DB7</f>
        <v>43.4</v>
      </c>
      <c r="DC11" s="95">
        <f>DC7</f>
        <v>45.5</v>
      </c>
      <c r="DD11" s="95">
        <f>DD7</f>
        <v>47.5</v>
      </c>
      <c r="DE11" s="95">
        <f>DE7</f>
        <v>47</v>
      </c>
      <c r="DF11" s="84"/>
      <c r="DG11" s="84"/>
      <c r="DH11" s="84"/>
      <c r="DI11" s="84"/>
      <c r="DJ11" s="94" t="s">
        <v>142</v>
      </c>
      <c r="DK11" s="95">
        <f>DK7</f>
        <v>34.4</v>
      </c>
      <c r="DL11" s="95">
        <f>DL7</f>
        <v>18.899999999999999</v>
      </c>
      <c r="DM11" s="95">
        <f>DM7</f>
        <v>58.3</v>
      </c>
      <c r="DN11" s="95">
        <f>DN7</f>
        <v>28.3</v>
      </c>
      <c r="DO11" s="95">
        <f>DO7</f>
        <v>55.1</v>
      </c>
      <c r="DP11" s="84"/>
      <c r="DQ11" s="84"/>
      <c r="DR11" s="84"/>
      <c r="DS11" s="84"/>
      <c r="DT11" s="94" t="s">
        <v>142</v>
      </c>
      <c r="DU11" s="95">
        <f>DU7</f>
        <v>101.9</v>
      </c>
      <c r="DV11" s="95">
        <f>DV7</f>
        <v>85.4</v>
      </c>
      <c r="DW11" s="95">
        <f>DW7</f>
        <v>50.3</v>
      </c>
      <c r="DX11" s="95">
        <f>DX7</f>
        <v>4.5999999999999996</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141</v>
      </c>
      <c r="EO11" s="95">
        <f>EO7</f>
        <v>80.900000000000006</v>
      </c>
      <c r="EP11" s="95">
        <f>EP7</f>
        <v>79.599999999999994</v>
      </c>
      <c r="EQ11" s="95">
        <f>EQ7</f>
        <v>79.8</v>
      </c>
      <c r="ER11" s="95">
        <f>ER7</f>
        <v>83.6</v>
      </c>
      <c r="ES11" s="95">
        <f>ES7</f>
        <v>75.599999999999994</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143</v>
      </c>
      <c r="GY11" s="95">
        <f>GY7</f>
        <v>61.1</v>
      </c>
      <c r="GZ11" s="95">
        <f>GZ7</f>
        <v>59.4</v>
      </c>
      <c r="HA11" s="95">
        <f>HA7</f>
        <v>63.1</v>
      </c>
      <c r="HB11" s="95">
        <f>HB7</f>
        <v>63.6</v>
      </c>
      <c r="HC11" s="95">
        <f>HC7</f>
        <v>65.900000000000006</v>
      </c>
      <c r="HD11" s="84"/>
      <c r="HE11" s="84"/>
      <c r="HF11" s="84"/>
      <c r="HG11" s="84"/>
      <c r="HH11" s="94" t="s">
        <v>144</v>
      </c>
      <c r="HI11" s="95">
        <f>HI7</f>
        <v>0</v>
      </c>
      <c r="HJ11" s="95">
        <f>HJ7</f>
        <v>0</v>
      </c>
      <c r="HK11" s="95">
        <f>HK7</f>
        <v>0</v>
      </c>
      <c r="HL11" s="95">
        <f>HL7</f>
        <v>0</v>
      </c>
      <c r="HM11" s="95">
        <f>HM7</f>
        <v>0</v>
      </c>
      <c r="HN11" s="84"/>
      <c r="HO11" s="84"/>
      <c r="HP11" s="84"/>
      <c r="HQ11" s="84"/>
      <c r="HR11" s="94" t="s">
        <v>141</v>
      </c>
      <c r="HS11" s="95">
        <f>HS7</f>
        <v>64.8</v>
      </c>
      <c r="HT11" s="95">
        <f>HT7</f>
        <v>51.1</v>
      </c>
      <c r="HU11" s="95">
        <f>HU7</f>
        <v>32.5</v>
      </c>
      <c r="HV11" s="95">
        <f>HV7</f>
        <v>9.3000000000000007</v>
      </c>
      <c r="HW11" s="95">
        <f>HW7</f>
        <v>0</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f>IM7</f>
        <v>60.6</v>
      </c>
      <c r="IN11" s="95">
        <f>IN7</f>
        <v>62.4</v>
      </c>
      <c r="IO11" s="95">
        <f>IO7</f>
        <v>64.5</v>
      </c>
      <c r="IP11" s="95">
        <f>IP7</f>
        <v>66.900000000000006</v>
      </c>
      <c r="IQ11" s="95">
        <f>IQ7</f>
        <v>65.099999999999994</v>
      </c>
      <c r="IR11" s="84"/>
      <c r="IS11" s="84"/>
      <c r="IT11" s="84"/>
      <c r="IU11" s="84"/>
      <c r="IV11" s="84"/>
      <c r="IW11" s="94" t="s">
        <v>141</v>
      </c>
      <c r="IX11" s="95">
        <f>IX7</f>
        <v>12</v>
      </c>
      <c r="IY11" s="95">
        <f>IY7</f>
        <v>8.5</v>
      </c>
      <c r="IZ11" s="95">
        <f>IZ7</f>
        <v>7.3</v>
      </c>
      <c r="JA11" s="95">
        <f>JA7</f>
        <v>12.6</v>
      </c>
      <c r="JB11" s="95">
        <f>JB7</f>
        <v>5.9</v>
      </c>
      <c r="JC11" s="84"/>
      <c r="JD11" s="84"/>
      <c r="JE11" s="84"/>
      <c r="JF11" s="84"/>
      <c r="JG11" s="94" t="s">
        <v>145</v>
      </c>
      <c r="JH11" s="95">
        <f>JH7</f>
        <v>52.3</v>
      </c>
      <c r="JI11" s="95">
        <f>JI7</f>
        <v>37</v>
      </c>
      <c r="JJ11" s="95">
        <f>JJ7</f>
        <v>80.7</v>
      </c>
      <c r="JK11" s="95">
        <f>JK7</f>
        <v>49.1</v>
      </c>
      <c r="JL11" s="95">
        <f>JL7</f>
        <v>75.900000000000006</v>
      </c>
      <c r="JM11" s="84"/>
      <c r="JN11" s="84"/>
      <c r="JO11" s="84"/>
      <c r="JP11" s="84"/>
      <c r="JQ11" s="94" t="s">
        <v>141</v>
      </c>
      <c r="JR11" s="95">
        <f>JR7</f>
        <v>139.4</v>
      </c>
      <c r="JS11" s="95">
        <f>JS7</f>
        <v>129.69999999999999</v>
      </c>
      <c r="JT11" s="95">
        <f>JT7</f>
        <v>75.599999999999994</v>
      </c>
      <c r="JU11" s="95">
        <f>JU7</f>
        <v>0</v>
      </c>
      <c r="JV11" s="95">
        <f>JV7</f>
        <v>0</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141</v>
      </c>
      <c r="KL11" s="95">
        <f>KL7</f>
        <v>100</v>
      </c>
      <c r="KM11" s="95">
        <f>KM7</f>
        <v>100</v>
      </c>
      <c r="KN11" s="95">
        <f>KN7</f>
        <v>100</v>
      </c>
      <c r="KO11" s="95">
        <f>KO7</f>
        <v>100</v>
      </c>
      <c r="KP11" s="95">
        <f>KP7</f>
        <v>100</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124.4</v>
      </c>
      <c r="AZ12" s="95">
        <f>BE7</f>
        <v>118.8</v>
      </c>
      <c r="BA12" s="95">
        <f>BF7</f>
        <v>88.8</v>
      </c>
      <c r="BB12" s="95">
        <f>BG7</f>
        <v>121.3</v>
      </c>
      <c r="BC12" s="95">
        <f>BH7</f>
        <v>123.2</v>
      </c>
      <c r="BD12" s="84"/>
      <c r="BE12" s="84"/>
      <c r="BF12" s="84"/>
      <c r="BG12" s="84"/>
      <c r="BH12" s="84"/>
      <c r="BI12" s="94" t="s">
        <v>149</v>
      </c>
      <c r="BJ12" s="95">
        <f>BO7</f>
        <v>324.60000000000002</v>
      </c>
      <c r="BK12" s="95">
        <f>BP7</f>
        <v>255.4</v>
      </c>
      <c r="BL12" s="95">
        <f>BQ7</f>
        <v>269.8</v>
      </c>
      <c r="BM12" s="95">
        <f>BR7</f>
        <v>247.9</v>
      </c>
      <c r="BN12" s="95">
        <f>BS7</f>
        <v>240.1</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f>CK7</f>
        <v>17642.5</v>
      </c>
      <c r="CG12" s="95">
        <f>CL7</f>
        <v>18815.8</v>
      </c>
      <c r="CH12" s="95">
        <f>CM7</f>
        <v>22847.9</v>
      </c>
      <c r="CI12" s="95">
        <f>CN7</f>
        <v>19199</v>
      </c>
      <c r="CJ12" s="95">
        <f>CO7</f>
        <v>19830.400000000001</v>
      </c>
      <c r="CK12" s="84"/>
      <c r="CL12" s="84"/>
      <c r="CM12" s="84"/>
      <c r="CN12" s="84"/>
      <c r="CO12" s="94" t="s">
        <v>149</v>
      </c>
      <c r="CP12" s="96">
        <f>CU7</f>
        <v>58539</v>
      </c>
      <c r="CQ12" s="96">
        <f>CV7</f>
        <v>37685</v>
      </c>
      <c r="CR12" s="96">
        <f>CW7</f>
        <v>2390</v>
      </c>
      <c r="CS12" s="96">
        <f>CX7</f>
        <v>32739</v>
      </c>
      <c r="CT12" s="96">
        <f>CY7</f>
        <v>34140</v>
      </c>
      <c r="CU12" s="84"/>
      <c r="CV12" s="84"/>
      <c r="CW12" s="84"/>
      <c r="CX12" s="84"/>
      <c r="CY12" s="84"/>
      <c r="CZ12" s="94" t="s">
        <v>150</v>
      </c>
      <c r="DA12" s="95">
        <f>DF7</f>
        <v>33.9</v>
      </c>
      <c r="DB12" s="95">
        <f>DG7</f>
        <v>31</v>
      </c>
      <c r="DC12" s="95">
        <f>DH7</f>
        <v>34.700000000000003</v>
      </c>
      <c r="DD12" s="95">
        <f>DI7</f>
        <v>30</v>
      </c>
      <c r="DE12" s="95">
        <f>DJ7</f>
        <v>30.2</v>
      </c>
      <c r="DF12" s="84"/>
      <c r="DG12" s="84"/>
      <c r="DH12" s="84"/>
      <c r="DI12" s="84"/>
      <c r="DJ12" s="94" t="s">
        <v>149</v>
      </c>
      <c r="DK12" s="95">
        <f>DP7</f>
        <v>14.6</v>
      </c>
      <c r="DL12" s="95">
        <f>DQ7</f>
        <v>17.5</v>
      </c>
      <c r="DM12" s="95">
        <f>DR7</f>
        <v>14.4</v>
      </c>
      <c r="DN12" s="95">
        <f>DS7</f>
        <v>11.8</v>
      </c>
      <c r="DO12" s="95">
        <f>DT7</f>
        <v>14.2</v>
      </c>
      <c r="DP12" s="84"/>
      <c r="DQ12" s="84"/>
      <c r="DR12" s="84"/>
      <c r="DS12" s="84"/>
      <c r="DT12" s="94" t="s">
        <v>149</v>
      </c>
      <c r="DU12" s="95">
        <f>DZ7</f>
        <v>109.9</v>
      </c>
      <c r="DV12" s="95">
        <f>EA7</f>
        <v>107.3</v>
      </c>
      <c r="DW12" s="95">
        <f>EB7</f>
        <v>104.1</v>
      </c>
      <c r="DX12" s="95">
        <f>EC7</f>
        <v>136</v>
      </c>
      <c r="DY12" s="95">
        <f>ED7</f>
        <v>133.5</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72.5</v>
      </c>
      <c r="EP12" s="95">
        <f>EU7</f>
        <v>75.599999999999994</v>
      </c>
      <c r="EQ12" s="95">
        <f>EV7</f>
        <v>78.8</v>
      </c>
      <c r="ER12" s="95">
        <f>EW7</f>
        <v>87.3</v>
      </c>
      <c r="ES12" s="95">
        <f>EX7</f>
        <v>82.1</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151</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149</v>
      </c>
      <c r="GY12" s="95">
        <f>IF($GY$8,HD7,"-")</f>
        <v>47.4</v>
      </c>
      <c r="GZ12" s="95">
        <f>IF($GY$8,HE7,"-")</f>
        <v>46.6</v>
      </c>
      <c r="HA12" s="95">
        <f>IF($GY$8,HF7,"-")</f>
        <v>53.1</v>
      </c>
      <c r="HB12" s="95">
        <f>IF($GY$8,HG7,"-")</f>
        <v>63.3</v>
      </c>
      <c r="HC12" s="95">
        <f>IF($GY$8,HH7,"-")</f>
        <v>65.099999999999994</v>
      </c>
      <c r="HD12" s="84"/>
      <c r="HE12" s="84"/>
      <c r="HF12" s="84"/>
      <c r="HG12" s="84"/>
      <c r="HH12" s="94" t="s">
        <v>149</v>
      </c>
      <c r="HI12" s="95">
        <f>IF($HI$8,HN7,"-")</f>
        <v>5.0999999999999996</v>
      </c>
      <c r="HJ12" s="95">
        <f>IF($HI$8,HO7,"-")</f>
        <v>14</v>
      </c>
      <c r="HK12" s="95">
        <f>IF($HI$8,HP7,"-")</f>
        <v>8.9</v>
      </c>
      <c r="HL12" s="95">
        <f>IF($HI$8,HQ7,"-")</f>
        <v>7.4</v>
      </c>
      <c r="HM12" s="95">
        <f>IF($HI$8,HR7,"-")</f>
        <v>6.8</v>
      </c>
      <c r="HN12" s="84"/>
      <c r="HO12" s="84"/>
      <c r="HP12" s="84"/>
      <c r="HQ12" s="84"/>
      <c r="HR12" s="94" t="s">
        <v>149</v>
      </c>
      <c r="HS12" s="95">
        <f>IF($HS$8,HX7,"-")</f>
        <v>15.5</v>
      </c>
      <c r="HT12" s="95">
        <f>IF($HS$8,HY7,"-")</f>
        <v>12.4</v>
      </c>
      <c r="HU12" s="95">
        <f>IF($HS$8,HZ7,"-")</f>
        <v>0.5</v>
      </c>
      <c r="HV12" s="95">
        <f>IF($HS$8,IA7,"-")</f>
        <v>21.4</v>
      </c>
      <c r="HW12" s="95">
        <f>IF($HS$8,IB7,"-")</f>
        <v>35</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f>IF($IM$8,IR7,"-")</f>
        <v>48.2</v>
      </c>
      <c r="IN12" s="95">
        <f>IF($IM$8,IS7,"-")</f>
        <v>50.8</v>
      </c>
      <c r="IO12" s="95">
        <f>IF($IM$8,IT7,"-")</f>
        <v>47.7</v>
      </c>
      <c r="IP12" s="95">
        <f>IF($IM$8,IU7,"-")</f>
        <v>46.5</v>
      </c>
      <c r="IQ12" s="95">
        <f>IF($IM$8,IV7,"-")</f>
        <v>27.1</v>
      </c>
      <c r="IR12" s="84"/>
      <c r="IS12" s="84"/>
      <c r="IT12" s="84"/>
      <c r="IU12" s="84"/>
      <c r="IV12" s="84"/>
      <c r="IW12" s="94" t="s">
        <v>152</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149</v>
      </c>
      <c r="JH12" s="95">
        <f>IF($JH$8,JM7,"-")</f>
        <v>46.6</v>
      </c>
      <c r="JI12" s="95">
        <f>IF($JH$8,JN7,"-")</f>
        <v>48.3</v>
      </c>
      <c r="JJ12" s="95">
        <f>IF($JH$8,JO7,"-")</f>
        <v>48.2</v>
      </c>
      <c r="JK12" s="95">
        <f>IF($JH$8,JP7,"-")</f>
        <v>34.5</v>
      </c>
      <c r="JL12" s="95">
        <f>IF($JH$8,JQ7,"-")</f>
        <v>45.8</v>
      </c>
      <c r="JM12" s="84"/>
      <c r="JN12" s="84"/>
      <c r="JO12" s="84"/>
      <c r="JP12" s="84"/>
      <c r="JQ12" s="94" t="s">
        <v>149</v>
      </c>
      <c r="JR12" s="95">
        <f>IF($JR$8,JW7,"-")</f>
        <v>146.19999999999999</v>
      </c>
      <c r="JS12" s="95">
        <f>IF($JR$8,JX7,"-")</f>
        <v>137.1</v>
      </c>
      <c r="JT12" s="95">
        <f>IF($JR$8,JY7,"-")</f>
        <v>83.3</v>
      </c>
      <c r="JU12" s="95">
        <f>IF($JR$8,JZ7,"-")</f>
        <v>61.6</v>
      </c>
      <c r="JV12" s="95">
        <f>IF($JR$8,KA7,"-")</f>
        <v>64.400000000000006</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f>IF($KL$8,KQ7,"-")</f>
        <v>98.4</v>
      </c>
      <c r="KM12" s="95">
        <f>IF($KL$8,KR7,"-")</f>
        <v>98.4</v>
      </c>
      <c r="KN12" s="95">
        <f>IF($KL$8,KS7,"-")</f>
        <v>99.1</v>
      </c>
      <c r="KO12" s="95">
        <f>IF($KL$8,KT7,"-")</f>
        <v>98.8</v>
      </c>
      <c r="KP12" s="95">
        <f>IF($KL$8,KU7,"-")</f>
        <v>94.9</v>
      </c>
      <c r="KQ12" s="84"/>
      <c r="KR12" s="84"/>
      <c r="KS12" s="84"/>
      <c r="KT12" s="84"/>
      <c r="KU12" s="84"/>
      <c r="KV12" s="94" t="s">
        <v>149</v>
      </c>
      <c r="KW12" s="95" t="str">
        <f>IF($KW$8,LB7,"-")</f>
        <v>-</v>
      </c>
      <c r="KX12" s="95" t="str">
        <f>IF($KW$8,LC7,"-")</f>
        <v>-</v>
      </c>
      <c r="KY12" s="95" t="str">
        <f>IF($KW$8,LD7,"-")</f>
        <v>-</v>
      </c>
      <c r="KZ12" s="95" t="str">
        <f>IF($KW$8,LE7,"-")</f>
        <v>-</v>
      </c>
      <c r="LA12" s="95" t="str">
        <f>IF($KW$8,LF7,"-")</f>
        <v>-</v>
      </c>
      <c r="LB12" s="84"/>
      <c r="LC12" s="84"/>
      <c r="LD12" s="84"/>
      <c r="LE12" s="84"/>
      <c r="LF12" s="94" t="s">
        <v>149</v>
      </c>
      <c r="LG12" s="95" t="str">
        <f>IF($LG$8,LL7,"-")</f>
        <v>-</v>
      </c>
      <c r="LH12" s="95" t="str">
        <f>IF($LG$8,LM7,"-")</f>
        <v>-</v>
      </c>
      <c r="LI12" s="95" t="str">
        <f>IF($LG$8,LN7,"-")</f>
        <v>-</v>
      </c>
      <c r="LJ12" s="95" t="str">
        <f>IF($LG$8,LO7,"-")</f>
        <v>-</v>
      </c>
      <c r="LK12" s="95" t="str">
        <f>IF($LG$8,LP7,"-")</f>
        <v>-</v>
      </c>
      <c r="LL12" s="84"/>
      <c r="LM12" s="84"/>
      <c r="LN12" s="84"/>
      <c r="LO12" s="84"/>
      <c r="LP12" s="94" t="s">
        <v>149</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153</v>
      </c>
      <c r="AY13" s="95">
        <f>$BI$7</f>
        <v>100</v>
      </c>
      <c r="AZ13" s="95">
        <f>$BI$7</f>
        <v>100</v>
      </c>
      <c r="BA13" s="95">
        <f>$BI$7</f>
        <v>100</v>
      </c>
      <c r="BB13" s="95">
        <f>$BI$7</f>
        <v>100</v>
      </c>
      <c r="BC13" s="95">
        <f>$BI$7</f>
        <v>100</v>
      </c>
      <c r="BD13" s="84"/>
      <c r="BE13" s="84"/>
      <c r="BF13" s="84"/>
      <c r="BG13" s="84"/>
      <c r="BH13" s="84"/>
      <c r="BI13" s="94" t="s">
        <v>153</v>
      </c>
      <c r="BJ13" s="95">
        <f>$BT$7</f>
        <v>100</v>
      </c>
      <c r="BK13" s="95">
        <f>$BT$7</f>
        <v>100</v>
      </c>
      <c r="BL13" s="95">
        <f>$BT$7</f>
        <v>100</v>
      </c>
      <c r="BM13" s="95">
        <f>$BT$7</f>
        <v>100</v>
      </c>
      <c r="BN13" s="95">
        <f>$BT$7</f>
        <v>100</v>
      </c>
      <c r="BO13" s="84"/>
      <c r="BP13" s="84"/>
      <c r="BQ13" s="84"/>
      <c r="BR13" s="84"/>
      <c r="BS13" s="84"/>
      <c r="BT13" s="94" t="s">
        <v>153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154</v>
      </c>
      <c r="C14" s="99"/>
      <c r="D14" s="100"/>
      <c r="E14" s="99"/>
      <c r="F14" s="206" t="s">
        <v>155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156</v>
      </c>
      <c r="C15" s="196"/>
      <c r="D15" s="100"/>
      <c r="E15" s="97">
        <v>1</v>
      </c>
      <c r="F15" s="196" t="s">
        <v>157</v>
      </c>
      <c r="G15" s="196"/>
      <c r="H15" s="102" t="s">
        <v>158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159</v>
      </c>
      <c r="AY15" s="103"/>
      <c r="AZ15" s="103"/>
      <c r="BA15" s="103"/>
      <c r="BB15" s="103"/>
      <c r="BC15" s="103"/>
      <c r="BD15" s="100"/>
      <c r="BE15" s="100"/>
      <c r="BF15" s="100"/>
      <c r="BG15" s="100"/>
      <c r="BH15" s="100"/>
      <c r="BI15" s="101" t="s">
        <v>159</v>
      </c>
      <c r="BJ15" s="103"/>
      <c r="BK15" s="103"/>
      <c r="BL15" s="103"/>
      <c r="BM15" s="103"/>
      <c r="BN15" s="103"/>
      <c r="BO15" s="100"/>
      <c r="BP15" s="100"/>
      <c r="BQ15" s="100"/>
      <c r="BR15" s="100"/>
      <c r="BS15" s="100"/>
      <c r="BT15" s="101" t="s">
        <v>159</v>
      </c>
      <c r="BU15" s="103"/>
      <c r="BV15" s="103"/>
      <c r="BW15" s="103"/>
      <c r="BX15" s="103"/>
      <c r="BY15" s="103"/>
      <c r="BZ15" s="100"/>
      <c r="CA15" s="100"/>
      <c r="CB15" s="100"/>
      <c r="CC15" s="100"/>
      <c r="CD15" s="100"/>
      <c r="CE15" s="101" t="s">
        <v>159</v>
      </c>
      <c r="CF15" s="103"/>
      <c r="CG15" s="103"/>
      <c r="CH15" s="103"/>
      <c r="CI15" s="103"/>
      <c r="CJ15" s="103"/>
      <c r="CK15" s="100"/>
      <c r="CL15" s="100"/>
      <c r="CM15" s="100"/>
      <c r="CN15" s="100"/>
      <c r="CO15" s="101" t="s">
        <v>159</v>
      </c>
      <c r="CP15" s="103"/>
      <c r="CQ15" s="103"/>
      <c r="CR15" s="103"/>
      <c r="CS15" s="103"/>
      <c r="CT15" s="103"/>
      <c r="CU15" s="100"/>
      <c r="CV15" s="100"/>
      <c r="CW15" s="100"/>
      <c r="CX15" s="100"/>
      <c r="CY15" s="100"/>
      <c r="CZ15" s="101" t="s">
        <v>159</v>
      </c>
      <c r="DA15" s="103"/>
      <c r="DB15" s="103"/>
      <c r="DC15" s="103"/>
      <c r="DD15" s="103"/>
      <c r="DE15" s="103"/>
      <c r="DF15" s="100"/>
      <c r="DG15" s="100"/>
      <c r="DH15" s="100"/>
      <c r="DI15" s="100"/>
      <c r="DJ15" s="101" t="s">
        <v>159</v>
      </c>
      <c r="DK15" s="103"/>
      <c r="DL15" s="103"/>
      <c r="DM15" s="103"/>
      <c r="DN15" s="103"/>
      <c r="DO15" s="103"/>
      <c r="DP15" s="100"/>
      <c r="DQ15" s="100"/>
      <c r="DR15" s="100"/>
      <c r="DS15" s="100"/>
      <c r="DT15" s="101" t="s">
        <v>159</v>
      </c>
      <c r="DU15" s="103"/>
      <c r="DV15" s="103"/>
      <c r="DW15" s="103"/>
      <c r="DX15" s="103"/>
      <c r="DY15" s="103"/>
      <c r="DZ15" s="100"/>
      <c r="EA15" s="100"/>
      <c r="EB15" s="100"/>
      <c r="EC15" s="100"/>
      <c r="ED15" s="101" t="s">
        <v>159</v>
      </c>
      <c r="EE15" s="103"/>
      <c r="EF15" s="103"/>
      <c r="EG15" s="103"/>
      <c r="EH15" s="103"/>
      <c r="EI15" s="103"/>
      <c r="EJ15" s="100"/>
      <c r="EK15" s="100"/>
      <c r="EL15" s="100"/>
      <c r="EM15" s="100"/>
      <c r="EN15" s="101" t="s">
        <v>159</v>
      </c>
      <c r="EO15" s="103"/>
      <c r="EP15" s="103"/>
      <c r="EQ15" s="103"/>
      <c r="ER15" s="103"/>
      <c r="ES15" s="103"/>
      <c r="ET15" s="100"/>
      <c r="EU15" s="100"/>
      <c r="EV15" s="100"/>
      <c r="EW15" s="100"/>
      <c r="EX15" s="100"/>
      <c r="EY15" s="101" t="s">
        <v>159</v>
      </c>
      <c r="EZ15" s="103"/>
      <c r="FA15" s="103"/>
      <c r="FB15" s="103"/>
      <c r="FC15" s="103"/>
      <c r="FD15" s="103"/>
      <c r="FE15" s="100"/>
      <c r="FF15" s="100"/>
      <c r="FG15" s="100"/>
      <c r="FH15" s="100"/>
      <c r="FI15" s="101" t="s">
        <v>159</v>
      </c>
      <c r="FJ15" s="103"/>
      <c r="FK15" s="103"/>
      <c r="FL15" s="103"/>
      <c r="FM15" s="103"/>
      <c r="FN15" s="103"/>
      <c r="FO15" s="100"/>
      <c r="FP15" s="100"/>
      <c r="FQ15" s="100"/>
      <c r="FR15" s="100"/>
      <c r="FS15" s="101" t="s">
        <v>159</v>
      </c>
      <c r="FT15" s="103"/>
      <c r="FU15" s="103"/>
      <c r="FV15" s="103"/>
      <c r="FW15" s="103"/>
      <c r="FX15" s="103"/>
      <c r="FY15" s="100"/>
      <c r="FZ15" s="100"/>
      <c r="GA15" s="100"/>
      <c r="GB15" s="100"/>
      <c r="GC15" s="101" t="s">
        <v>159</v>
      </c>
      <c r="GD15" s="103"/>
      <c r="GE15" s="103"/>
      <c r="GF15" s="103"/>
      <c r="GG15" s="103"/>
      <c r="GH15" s="103"/>
      <c r="GI15" s="100"/>
      <c r="GJ15" s="100"/>
      <c r="GK15" s="100"/>
      <c r="GL15" s="100"/>
      <c r="GM15" s="101" t="s">
        <v>159</v>
      </c>
      <c r="GN15" s="103"/>
      <c r="GO15" s="103"/>
      <c r="GP15" s="103"/>
      <c r="GQ15" s="103"/>
      <c r="GR15" s="103"/>
      <c r="GS15" s="100"/>
      <c r="GT15" s="100"/>
      <c r="GU15" s="100"/>
      <c r="GV15" s="100"/>
      <c r="GW15" s="100"/>
      <c r="GX15" s="101" t="s">
        <v>159</v>
      </c>
      <c r="GY15" s="103"/>
      <c r="GZ15" s="103"/>
      <c r="HA15" s="103"/>
      <c r="HB15" s="103"/>
      <c r="HC15" s="103"/>
      <c r="HD15" s="100"/>
      <c r="HE15" s="100"/>
      <c r="HF15" s="100"/>
      <c r="HG15" s="100"/>
      <c r="HH15" s="101" t="s">
        <v>159</v>
      </c>
      <c r="HI15" s="103"/>
      <c r="HJ15" s="103"/>
      <c r="HK15" s="103"/>
      <c r="HL15" s="103"/>
      <c r="HM15" s="103"/>
      <c r="HN15" s="100"/>
      <c r="HO15" s="100"/>
      <c r="HP15" s="100"/>
      <c r="HQ15" s="100"/>
      <c r="HR15" s="101" t="s">
        <v>159</v>
      </c>
      <c r="HS15" s="103"/>
      <c r="HT15" s="103"/>
      <c r="HU15" s="103"/>
      <c r="HV15" s="103"/>
      <c r="HW15" s="103"/>
      <c r="HX15" s="100"/>
      <c r="HY15" s="100"/>
      <c r="HZ15" s="100"/>
      <c r="IA15" s="100"/>
      <c r="IB15" s="101" t="s">
        <v>159</v>
      </c>
      <c r="IC15" s="103"/>
      <c r="ID15" s="103"/>
      <c r="IE15" s="103"/>
      <c r="IF15" s="103"/>
      <c r="IG15" s="103"/>
      <c r="IH15" s="100"/>
      <c r="II15" s="100"/>
      <c r="IJ15" s="100"/>
      <c r="IK15" s="100"/>
      <c r="IL15" s="101" t="s">
        <v>159</v>
      </c>
      <c r="IM15" s="103"/>
      <c r="IN15" s="103"/>
      <c r="IO15" s="103"/>
      <c r="IP15" s="103"/>
      <c r="IQ15" s="103"/>
      <c r="IR15" s="100"/>
      <c r="IS15" s="100"/>
      <c r="IT15" s="100"/>
      <c r="IU15" s="100"/>
      <c r="IV15" s="100"/>
      <c r="IW15" s="101" t="s">
        <v>159</v>
      </c>
      <c r="IX15" s="103"/>
      <c r="IY15" s="103"/>
      <c r="IZ15" s="103"/>
      <c r="JA15" s="103"/>
      <c r="JB15" s="103"/>
      <c r="JC15" s="100"/>
      <c r="JD15" s="100"/>
      <c r="JE15" s="100"/>
      <c r="JF15" s="100"/>
      <c r="JG15" s="101" t="s">
        <v>159</v>
      </c>
      <c r="JH15" s="103"/>
      <c r="JI15" s="103"/>
      <c r="JJ15" s="103"/>
      <c r="JK15" s="103"/>
      <c r="JL15" s="103"/>
      <c r="JM15" s="100"/>
      <c r="JN15" s="100"/>
      <c r="JO15" s="100"/>
      <c r="JP15" s="100"/>
      <c r="JQ15" s="101" t="s">
        <v>159</v>
      </c>
      <c r="JR15" s="103"/>
      <c r="JS15" s="103"/>
      <c r="JT15" s="103"/>
      <c r="JU15" s="103"/>
      <c r="JV15" s="103"/>
      <c r="JW15" s="100"/>
      <c r="JX15" s="100"/>
      <c r="JY15" s="100"/>
      <c r="JZ15" s="100"/>
      <c r="KA15" s="101" t="s">
        <v>159</v>
      </c>
      <c r="KB15" s="103"/>
      <c r="KC15" s="103"/>
      <c r="KD15" s="103"/>
      <c r="KE15" s="103"/>
      <c r="KF15" s="103"/>
      <c r="KG15" s="100"/>
      <c r="KH15" s="100"/>
      <c r="KI15" s="100"/>
      <c r="KJ15" s="100"/>
      <c r="KK15" s="101" t="s">
        <v>159</v>
      </c>
      <c r="KL15" s="103"/>
      <c r="KM15" s="103"/>
      <c r="KN15" s="103"/>
      <c r="KO15" s="103"/>
      <c r="KP15" s="103"/>
      <c r="KQ15" s="100"/>
      <c r="KR15" s="100"/>
      <c r="KS15" s="100"/>
      <c r="KT15" s="100"/>
      <c r="KU15" s="100"/>
      <c r="KV15" s="101" t="s">
        <v>159</v>
      </c>
      <c r="KW15" s="103"/>
      <c r="KX15" s="103"/>
      <c r="KY15" s="103"/>
      <c r="KZ15" s="103"/>
      <c r="LA15" s="103"/>
      <c r="LB15" s="100"/>
      <c r="LC15" s="100"/>
      <c r="LD15" s="100"/>
      <c r="LE15" s="100"/>
      <c r="LF15" s="101" t="s">
        <v>159</v>
      </c>
      <c r="LG15" s="103"/>
      <c r="LH15" s="103"/>
      <c r="LI15" s="103"/>
      <c r="LJ15" s="103"/>
      <c r="LK15" s="103"/>
      <c r="LL15" s="100"/>
      <c r="LM15" s="100"/>
      <c r="LN15" s="100"/>
      <c r="LO15" s="100"/>
      <c r="LP15" s="101" t="s">
        <v>159</v>
      </c>
      <c r="LQ15" s="103"/>
      <c r="LR15" s="103"/>
      <c r="LS15" s="103"/>
      <c r="LT15" s="103"/>
      <c r="LU15" s="103"/>
      <c r="LV15" s="100"/>
      <c r="LW15" s="100"/>
      <c r="LX15" s="100"/>
      <c r="LY15" s="100"/>
      <c r="LZ15" s="101" t="s">
        <v>159</v>
      </c>
      <c r="MA15" s="103"/>
      <c r="MB15" s="103"/>
      <c r="MC15" s="103"/>
      <c r="MD15" s="103"/>
      <c r="ME15" s="103"/>
      <c r="MF15" s="100"/>
      <c r="MG15" s="100"/>
      <c r="MH15" s="100"/>
      <c r="MI15" s="100"/>
      <c r="MJ15" s="101" t="s">
        <v>159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160</v>
      </c>
      <c r="C16" s="196"/>
      <c r="D16" s="100"/>
      <c r="E16" s="97">
        <f>E15+1</f>
        <v>2</v>
      </c>
      <c r="F16" s="196" t="s">
        <v>161</v>
      </c>
      <c r="G16" s="196"/>
      <c r="H16" s="102" t="s">
        <v>162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163</v>
      </c>
      <c r="C17" s="196"/>
      <c r="D17" s="100"/>
      <c r="E17" s="97">
        <f t="shared" ref="E17" si="8">E16+1</f>
        <v>3</v>
      </c>
      <c r="F17" s="196" t="s">
        <v>164</v>
      </c>
      <c r="G17" s="196"/>
      <c r="H17" s="102" t="s">
        <v>165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166</v>
      </c>
      <c r="AY17" s="106">
        <f>IF(AY7="-",NA(),AY7)</f>
        <v>102.1</v>
      </c>
      <c r="AZ17" s="106">
        <f t="shared" ref="AZ17:BC17" si="9">IF(AZ7="-",NA(),AZ7)</f>
        <v>93.2</v>
      </c>
      <c r="BA17" s="106">
        <f t="shared" si="9"/>
        <v>74.900000000000006</v>
      </c>
      <c r="BB17" s="106">
        <f t="shared" si="9"/>
        <v>115.9</v>
      </c>
      <c r="BC17" s="106">
        <f t="shared" si="9"/>
        <v>85</v>
      </c>
      <c r="BD17" s="100"/>
      <c r="BE17" s="100"/>
      <c r="BF17" s="100"/>
      <c r="BG17" s="100"/>
      <c r="BH17" s="100"/>
      <c r="BI17" s="105" t="s">
        <v>166</v>
      </c>
      <c r="BJ17" s="106">
        <f>IF(BJ7="-",NA(),BJ7)</f>
        <v>247</v>
      </c>
      <c r="BK17" s="106">
        <f t="shared" ref="BK17:BN17" si="10">IF(BK7="-",NA(),BK7)</f>
        <v>327.2</v>
      </c>
      <c r="BL17" s="106">
        <f t="shared" si="10"/>
        <v>164.6</v>
      </c>
      <c r="BM17" s="106">
        <f t="shared" si="10"/>
        <v>375.5</v>
      </c>
      <c r="BN17" s="106">
        <f t="shared" si="10"/>
        <v>149.80000000000001</v>
      </c>
      <c r="BO17" s="100"/>
      <c r="BP17" s="100"/>
      <c r="BQ17" s="100"/>
      <c r="BR17" s="100"/>
      <c r="BS17" s="100"/>
      <c r="BT17" s="105" t="s">
        <v>166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166</v>
      </c>
      <c r="CF17" s="106">
        <f>IF(CF7="-",NA(),CF7)</f>
        <v>17091.5</v>
      </c>
      <c r="CG17" s="106">
        <f t="shared" ref="CG17:CJ17" si="12">IF(CG7="-",NA(),CG7)</f>
        <v>17609.2</v>
      </c>
      <c r="CH17" s="106">
        <f t="shared" si="12"/>
        <v>21355.8</v>
      </c>
      <c r="CI17" s="106">
        <f t="shared" si="12"/>
        <v>14608</v>
      </c>
      <c r="CJ17" s="106">
        <f t="shared" si="12"/>
        <v>19230</v>
      </c>
      <c r="CK17" s="100"/>
      <c r="CL17" s="100"/>
      <c r="CM17" s="100"/>
      <c r="CN17" s="100"/>
      <c r="CO17" s="105" t="s">
        <v>166</v>
      </c>
      <c r="CP17" s="107">
        <f>IF(CP7="-",NA(),CP7)</f>
        <v>26200</v>
      </c>
      <c r="CQ17" s="107">
        <f t="shared" ref="CQ17:CT17" si="13">IF(CQ7="-",NA(),CQ7)</f>
        <v>20196</v>
      </c>
      <c r="CR17" s="107">
        <f t="shared" si="13"/>
        <v>5895</v>
      </c>
      <c r="CS17" s="107">
        <f t="shared" si="13"/>
        <v>35345</v>
      </c>
      <c r="CT17" s="107">
        <f t="shared" si="13"/>
        <v>-7695</v>
      </c>
      <c r="CU17" s="100"/>
      <c r="CV17" s="100"/>
      <c r="CW17" s="100"/>
      <c r="CX17" s="100"/>
      <c r="CY17" s="100"/>
      <c r="CZ17" s="105" t="s">
        <v>166</v>
      </c>
      <c r="DA17" s="106">
        <f>IF(DA7="-",NA(),DA7)</f>
        <v>45.6</v>
      </c>
      <c r="DB17" s="106">
        <f t="shared" ref="DB17:DE17" si="14">IF(DB7="-",NA(),DB7)</f>
        <v>43.4</v>
      </c>
      <c r="DC17" s="106">
        <f t="shared" si="14"/>
        <v>45.5</v>
      </c>
      <c r="DD17" s="106">
        <f t="shared" si="14"/>
        <v>47.5</v>
      </c>
      <c r="DE17" s="106">
        <f t="shared" si="14"/>
        <v>47</v>
      </c>
      <c r="DF17" s="100"/>
      <c r="DG17" s="100"/>
      <c r="DH17" s="100"/>
      <c r="DI17" s="100"/>
      <c r="DJ17" s="105" t="s">
        <v>166</v>
      </c>
      <c r="DK17" s="106">
        <f>IF(DK7="-",NA(),DK7)</f>
        <v>34.4</v>
      </c>
      <c r="DL17" s="106">
        <f t="shared" ref="DL17:DO17" si="15">IF(DL7="-",NA(),DL7)</f>
        <v>18.899999999999999</v>
      </c>
      <c r="DM17" s="106">
        <f t="shared" si="15"/>
        <v>58.3</v>
      </c>
      <c r="DN17" s="106">
        <f t="shared" si="15"/>
        <v>28.3</v>
      </c>
      <c r="DO17" s="106">
        <f t="shared" si="15"/>
        <v>55.1</v>
      </c>
      <c r="DP17" s="100"/>
      <c r="DQ17" s="100"/>
      <c r="DR17" s="100"/>
      <c r="DS17" s="100"/>
      <c r="DT17" s="105" t="s">
        <v>166</v>
      </c>
      <c r="DU17" s="106">
        <f>IF(DU7="-",NA(),DU7)</f>
        <v>101.9</v>
      </c>
      <c r="DV17" s="106">
        <f t="shared" ref="DV17:DY17" si="16">IF(DV7="-",NA(),DV7)</f>
        <v>85.4</v>
      </c>
      <c r="DW17" s="106">
        <f t="shared" si="16"/>
        <v>50.3</v>
      </c>
      <c r="DX17" s="106">
        <f t="shared" si="16"/>
        <v>4.5999999999999996</v>
      </c>
      <c r="DY17" s="106">
        <f t="shared" si="16"/>
        <v>0</v>
      </c>
      <c r="DZ17" s="100"/>
      <c r="EA17" s="100"/>
      <c r="EB17" s="100"/>
      <c r="EC17" s="100"/>
      <c r="ED17" s="105" t="s">
        <v>167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f>IF(EO7="-",NA(),EO7)</f>
        <v>80.900000000000006</v>
      </c>
      <c r="EP17" s="106">
        <f t="shared" ref="EP17:ES17" si="18">IF(EP7="-",NA(),EP7)</f>
        <v>79.599999999999994</v>
      </c>
      <c r="EQ17" s="106">
        <f t="shared" si="18"/>
        <v>79.8</v>
      </c>
      <c r="ER17" s="106">
        <f t="shared" si="18"/>
        <v>83.6</v>
      </c>
      <c r="ES17" s="106">
        <f t="shared" si="18"/>
        <v>75.599999999999994</v>
      </c>
      <c r="ET17" s="100"/>
      <c r="EU17" s="100"/>
      <c r="EV17" s="100"/>
      <c r="EW17" s="100"/>
      <c r="EX17" s="100"/>
      <c r="EY17" s="105" t="s">
        <v>167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f>IF(GY7="-",NA(),GY7)</f>
        <v>61.1</v>
      </c>
      <c r="GZ17" s="106">
        <f t="shared" ref="GZ17:HC17" si="24">IF(GZ7="-",NA(),GZ7)</f>
        <v>59.4</v>
      </c>
      <c r="HA17" s="106">
        <f t="shared" si="24"/>
        <v>63.1</v>
      </c>
      <c r="HB17" s="106">
        <f t="shared" si="24"/>
        <v>63.6</v>
      </c>
      <c r="HC17" s="106">
        <f t="shared" si="24"/>
        <v>65.900000000000006</v>
      </c>
      <c r="HD17" s="100"/>
      <c r="HE17" s="100"/>
      <c r="HF17" s="100"/>
      <c r="HG17" s="100"/>
      <c r="HH17" s="105" t="s">
        <v>166</v>
      </c>
      <c r="HI17" s="106">
        <f>IF(HI7="-",NA(),HI7)</f>
        <v>0</v>
      </c>
      <c r="HJ17" s="106">
        <f t="shared" ref="HJ17:HM17" si="25">IF(HJ7="-",NA(),HJ7)</f>
        <v>0</v>
      </c>
      <c r="HK17" s="106">
        <f t="shared" si="25"/>
        <v>0</v>
      </c>
      <c r="HL17" s="106">
        <f t="shared" si="25"/>
        <v>0</v>
      </c>
      <c r="HM17" s="106">
        <f t="shared" si="25"/>
        <v>0</v>
      </c>
      <c r="HN17" s="100"/>
      <c r="HO17" s="100"/>
      <c r="HP17" s="100"/>
      <c r="HQ17" s="100"/>
      <c r="HR17" s="105" t="s">
        <v>166</v>
      </c>
      <c r="HS17" s="106">
        <f>IF(HS7="-",NA(),HS7)</f>
        <v>64.8</v>
      </c>
      <c r="HT17" s="106">
        <f t="shared" ref="HT17:HW17" si="26">IF(HT7="-",NA(),HT7)</f>
        <v>51.1</v>
      </c>
      <c r="HU17" s="106">
        <f t="shared" si="26"/>
        <v>32.5</v>
      </c>
      <c r="HV17" s="106">
        <f t="shared" si="26"/>
        <v>9.3000000000000007</v>
      </c>
      <c r="HW17" s="106">
        <f t="shared" si="26"/>
        <v>0</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166</v>
      </c>
      <c r="IM17" s="106">
        <f>IF(IM7="-",NA(),IM7)</f>
        <v>60.6</v>
      </c>
      <c r="IN17" s="106">
        <f t="shared" ref="IN17:IQ17" si="28">IF(IN7="-",NA(),IN7)</f>
        <v>62.4</v>
      </c>
      <c r="IO17" s="106">
        <f t="shared" si="28"/>
        <v>64.5</v>
      </c>
      <c r="IP17" s="106">
        <f t="shared" si="28"/>
        <v>66.900000000000006</v>
      </c>
      <c r="IQ17" s="106">
        <f t="shared" si="28"/>
        <v>65.099999999999994</v>
      </c>
      <c r="IR17" s="100"/>
      <c r="IS17" s="100"/>
      <c r="IT17" s="100"/>
      <c r="IU17" s="100"/>
      <c r="IV17" s="100"/>
      <c r="IW17" s="105" t="s">
        <v>167</v>
      </c>
      <c r="IX17" s="106">
        <f>IF(IX7="-",NA(),IX7)</f>
        <v>12</v>
      </c>
      <c r="IY17" s="106">
        <f t="shared" ref="IY17:JB17" si="29">IF(IY7="-",NA(),IY7)</f>
        <v>8.5</v>
      </c>
      <c r="IZ17" s="106">
        <f t="shared" si="29"/>
        <v>7.3</v>
      </c>
      <c r="JA17" s="106">
        <f t="shared" si="29"/>
        <v>12.6</v>
      </c>
      <c r="JB17" s="106">
        <f t="shared" si="29"/>
        <v>5.9</v>
      </c>
      <c r="JC17" s="100"/>
      <c r="JD17" s="100"/>
      <c r="JE17" s="100"/>
      <c r="JF17" s="100"/>
      <c r="JG17" s="105" t="s">
        <v>166</v>
      </c>
      <c r="JH17" s="106">
        <f>IF(JH7="-",NA(),JH7)</f>
        <v>52.3</v>
      </c>
      <c r="JI17" s="106">
        <f t="shared" ref="JI17:JL17" si="30">IF(JI7="-",NA(),JI7)</f>
        <v>37</v>
      </c>
      <c r="JJ17" s="106">
        <f t="shared" si="30"/>
        <v>80.7</v>
      </c>
      <c r="JK17" s="106">
        <f t="shared" si="30"/>
        <v>49.1</v>
      </c>
      <c r="JL17" s="106">
        <f t="shared" si="30"/>
        <v>75.900000000000006</v>
      </c>
      <c r="JM17" s="100"/>
      <c r="JN17" s="100"/>
      <c r="JO17" s="100"/>
      <c r="JP17" s="100"/>
      <c r="JQ17" s="105" t="s">
        <v>166</v>
      </c>
      <c r="JR17" s="106">
        <f>IF(JR7="-",NA(),JR7)</f>
        <v>139.4</v>
      </c>
      <c r="JS17" s="106">
        <f t="shared" ref="JS17:JV17" si="31">IF(JS7="-",NA(),JS7)</f>
        <v>129.69999999999999</v>
      </c>
      <c r="JT17" s="106">
        <f t="shared" si="31"/>
        <v>75.599999999999994</v>
      </c>
      <c r="JU17" s="106">
        <f t="shared" si="31"/>
        <v>0</v>
      </c>
      <c r="JV17" s="106">
        <f t="shared" si="31"/>
        <v>0</v>
      </c>
      <c r="JW17" s="100"/>
      <c r="JX17" s="100"/>
      <c r="JY17" s="100"/>
      <c r="JZ17" s="100"/>
      <c r="KA17" s="105" t="s">
        <v>166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169</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170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169</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169</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169</v>
      </c>
      <c r="DK18" s="106">
        <f>IF(DP7="-",NA(),DP7)</f>
        <v>14.6</v>
      </c>
      <c r="DL18" s="106">
        <f t="shared" ref="DL18:DO18" si="45">IF(DQ7="-",NA(),DQ7)</f>
        <v>17.5</v>
      </c>
      <c r="DM18" s="106">
        <f t="shared" si="45"/>
        <v>14.4</v>
      </c>
      <c r="DN18" s="106">
        <f t="shared" si="45"/>
        <v>11.8</v>
      </c>
      <c r="DO18" s="106">
        <f t="shared" si="45"/>
        <v>14.2</v>
      </c>
      <c r="DP18" s="100"/>
      <c r="DQ18" s="100"/>
      <c r="DR18" s="100"/>
      <c r="DS18" s="100"/>
      <c r="DT18" s="105" t="s">
        <v>169</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170</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169</v>
      </c>
      <c r="GY18" s="106">
        <f>IF(OR(NOT($GY$8),HD7="-"),NA(),HD7)</f>
        <v>47.4</v>
      </c>
      <c r="GZ18" s="106">
        <f>IF(OR(NOT($GY$8),HE7="-"),NA(),HE7)</f>
        <v>46.6</v>
      </c>
      <c r="HA18" s="106">
        <f>IF(OR(NOT($GY$8),HF7="-"),NA(),HF7)</f>
        <v>53.1</v>
      </c>
      <c r="HB18" s="106">
        <f>IF(OR(NOT($GY$8),HG7="-"),NA(),HG7)</f>
        <v>63.3</v>
      </c>
      <c r="HC18" s="106">
        <f>IF(OR(NOT($GY$8),HH7="-"),NA(),HH7)</f>
        <v>65.099999999999994</v>
      </c>
      <c r="HD18" s="100"/>
      <c r="HE18" s="100"/>
      <c r="HF18" s="100"/>
      <c r="HG18" s="100"/>
      <c r="HH18" s="105" t="s">
        <v>169</v>
      </c>
      <c r="HI18" s="106">
        <f>IF(OR(NOT($HI$8),HN7="-"),NA(),HN7)</f>
        <v>5.0999999999999996</v>
      </c>
      <c r="HJ18" s="106">
        <f>IF(OR(NOT($HI$8),HO7="-"),NA(),HO7)</f>
        <v>14</v>
      </c>
      <c r="HK18" s="106">
        <f>IF(OR(NOT($HI$8),HP7="-"),NA(),HP7)</f>
        <v>8.9</v>
      </c>
      <c r="HL18" s="106">
        <f>IF(OR(NOT($HI$8),HQ7="-"),NA(),HQ7)</f>
        <v>7.4</v>
      </c>
      <c r="HM18" s="106">
        <f>IF(OR(NOT($HI$8),HR7="-"),NA(),HR7)</f>
        <v>6.8</v>
      </c>
      <c r="HN18" s="100"/>
      <c r="HO18" s="100"/>
      <c r="HP18" s="100"/>
      <c r="HQ18" s="100"/>
      <c r="HR18" s="105" t="s">
        <v>169</v>
      </c>
      <c r="HS18" s="106">
        <f>IF(OR(NOT($HS$8),HX7="-"),NA(),HX7)</f>
        <v>15.5</v>
      </c>
      <c r="HT18" s="106">
        <f>IF(OR(NOT($HS$8),HY7="-"),NA(),HY7)</f>
        <v>12.4</v>
      </c>
      <c r="HU18" s="106">
        <f>IF(OR(NOT($HS$8),HZ7="-"),NA(),HZ7)</f>
        <v>0.5</v>
      </c>
      <c r="HV18" s="106">
        <f>IF(OR(NOT($HS$8),IA7="-"),NA(),IA7)</f>
        <v>21.4</v>
      </c>
      <c r="HW18" s="106">
        <f>IF(OR(NOT($HS$8),IB7="-"),NA(),IB7)</f>
        <v>35</v>
      </c>
      <c r="HX18" s="100"/>
      <c r="HY18" s="100"/>
      <c r="HZ18" s="100"/>
      <c r="IA18" s="100"/>
      <c r="IB18" s="105" t="s">
        <v>169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f>IF(OR(NOT($IM$8),IR7="-"),NA(),IR7)</f>
        <v>48.2</v>
      </c>
      <c r="IN18" s="106">
        <f>IF(OR(NOT($IM$8),IS7="-"),NA(),IS7)</f>
        <v>50.8</v>
      </c>
      <c r="IO18" s="106">
        <f>IF(OR(NOT($IM$8),IT7="-"),NA(),IT7)</f>
        <v>47.7</v>
      </c>
      <c r="IP18" s="106">
        <f>IF(OR(NOT($IM$8),IU7="-"),NA(),IU7)</f>
        <v>46.5</v>
      </c>
      <c r="IQ18" s="106">
        <f>IF(OR(NOT($IM$8),IV7="-"),NA(),IV7)</f>
        <v>27.1</v>
      </c>
      <c r="IR18" s="100"/>
      <c r="IS18" s="100"/>
      <c r="IT18" s="100"/>
      <c r="IU18" s="100"/>
      <c r="IV18" s="100"/>
      <c r="IW18" s="105" t="s">
        <v>169</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169</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169</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169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169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153</v>
      </c>
      <c r="AY19" s="106">
        <f>$BI$7</f>
        <v>100</v>
      </c>
      <c r="AZ19" s="106">
        <f t="shared" ref="AZ19:BC19" si="49">$BI$7</f>
        <v>100</v>
      </c>
      <c r="BA19" s="106">
        <f t="shared" si="49"/>
        <v>100</v>
      </c>
      <c r="BB19" s="106">
        <f t="shared" si="49"/>
        <v>100</v>
      </c>
      <c r="BC19" s="106">
        <f t="shared" si="49"/>
        <v>100</v>
      </c>
      <c r="BD19" s="100"/>
      <c r="BE19" s="100"/>
      <c r="BF19" s="100"/>
      <c r="BG19" s="100"/>
      <c r="BH19" s="100"/>
      <c r="BI19" s="108" t="s">
        <v>153</v>
      </c>
      <c r="BJ19" s="106">
        <f>$BT$7</f>
        <v>100</v>
      </c>
      <c r="BK19" s="106">
        <f>$BT$7</f>
        <v>100</v>
      </c>
      <c r="BL19" s="106">
        <f>$BT$7</f>
        <v>100</v>
      </c>
      <c r="BM19" s="106">
        <f>$BT$7</f>
        <v>100</v>
      </c>
      <c r="BN19" s="106">
        <f>$BT$7</f>
        <v>100</v>
      </c>
      <c r="BO19" s="100"/>
      <c r="BP19" s="100"/>
      <c r="BQ19" s="100"/>
      <c r="BR19" s="100"/>
      <c r="BS19" s="100"/>
      <c r="BT19" s="108" t="s">
        <v>153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173</v>
      </c>
      <c r="C20" s="196"/>
      <c r="D20" s="100"/>
    </row>
    <row r="21" spans="1:374" x14ac:dyDescent="0.15">
      <c r="A21" s="97">
        <f t="shared" si="7"/>
        <v>7</v>
      </c>
      <c r="B21" s="196" t="s">
        <v>174</v>
      </c>
      <c r="C21" s="196"/>
      <c r="D21" s="100"/>
    </row>
    <row r="22" spans="1:374" x14ac:dyDescent="0.15">
      <c r="A22" s="97">
        <f t="shared" si="7"/>
        <v>8</v>
      </c>
      <c r="B22" s="196" t="s">
        <v>175</v>
      </c>
      <c r="C22" s="196"/>
      <c r="D22" s="100"/>
      <c r="E22" s="197" t="s">
        <v>176</v>
      </c>
      <c r="F22" s="198"/>
      <c r="G22" s="198"/>
      <c r="H22" s="198"/>
      <c r="I22" s="199"/>
    </row>
    <row r="23" spans="1:374" x14ac:dyDescent="0.15">
      <c r="A23" s="97">
        <f t="shared" si="7"/>
        <v>9</v>
      </c>
      <c r="B23" s="196" t="s">
        <v>177</v>
      </c>
      <c r="C23" s="196"/>
      <c r="D23" s="100"/>
      <c r="E23" s="200"/>
      <c r="F23" s="201"/>
      <c r="G23" s="201"/>
      <c r="H23" s="201"/>
      <c r="I23" s="202"/>
    </row>
    <row r="24" spans="1:374" x14ac:dyDescent="0.15">
      <c r="A24" s="97">
        <f t="shared" si="7"/>
        <v>10</v>
      </c>
      <c r="B24" s="196" t="s">
        <v>178</v>
      </c>
      <c r="C24" s="196"/>
      <c r="D24" s="100"/>
      <c r="E24" s="200"/>
      <c r="F24" s="201"/>
      <c r="G24" s="201"/>
      <c r="H24" s="201"/>
      <c r="I24" s="202"/>
    </row>
    <row r="25" spans="1:374" x14ac:dyDescent="0.15">
      <c r="A25" s="97">
        <f t="shared" si="7"/>
        <v>11</v>
      </c>
      <c r="B25" s="196" t="s">
        <v>179</v>
      </c>
      <c r="C25" s="196"/>
      <c r="D25" s="100"/>
      <c r="E25" s="200"/>
      <c r="F25" s="201"/>
      <c r="G25" s="201"/>
      <c r="H25" s="201"/>
      <c r="I25" s="202"/>
    </row>
    <row r="26" spans="1:374" x14ac:dyDescent="0.15">
      <c r="A26" s="97">
        <f t="shared" si="7"/>
        <v>12</v>
      </c>
      <c r="B26" s="196" t="s">
        <v>180</v>
      </c>
      <c r="C26" s="196"/>
      <c r="D26" s="100"/>
      <c r="E26" s="200"/>
      <c r="F26" s="201"/>
      <c r="G26" s="201"/>
      <c r="H26" s="201"/>
      <c r="I26" s="202"/>
    </row>
    <row r="27" spans="1:374" x14ac:dyDescent="0.15">
      <c r="A27" s="97">
        <f t="shared" si="7"/>
        <v>13</v>
      </c>
      <c r="B27" s="196" t="s">
        <v>181</v>
      </c>
      <c r="C27" s="196"/>
      <c r="D27" s="100"/>
      <c r="E27" s="200"/>
      <c r="F27" s="201"/>
      <c r="G27" s="201"/>
      <c r="H27" s="201"/>
      <c r="I27" s="202"/>
    </row>
    <row r="28" spans="1:374" x14ac:dyDescent="0.15">
      <c r="A28" s="97">
        <f t="shared" si="7"/>
        <v>14</v>
      </c>
      <c r="B28" s="196" t="s">
        <v>182</v>
      </c>
      <c r="C28" s="196"/>
      <c r="D28" s="100"/>
      <c r="E28" s="200"/>
      <c r="F28" s="201"/>
      <c r="G28" s="201"/>
      <c r="H28" s="201"/>
      <c r="I28" s="202"/>
    </row>
    <row r="29" spans="1:374" x14ac:dyDescent="0.15">
      <c r="A29" s="97">
        <f t="shared" si="7"/>
        <v>15</v>
      </c>
      <c r="B29" s="196" t="s">
        <v>183</v>
      </c>
      <c r="C29" s="196"/>
      <c r="D29" s="100"/>
      <c r="E29" s="200"/>
      <c r="F29" s="201"/>
      <c r="G29" s="201"/>
      <c r="H29" s="201"/>
      <c r="I29" s="202"/>
    </row>
    <row r="30" spans="1:374" x14ac:dyDescent="0.15">
      <c r="A30" s="97">
        <f t="shared" si="7"/>
        <v>16</v>
      </c>
      <c r="B30" s="196" t="s">
        <v>184</v>
      </c>
      <c r="C30" s="196"/>
      <c r="D30" s="100"/>
      <c r="E30" s="200"/>
      <c r="F30" s="201"/>
      <c r="G30" s="201"/>
      <c r="H30" s="201"/>
      <c r="I30" s="202"/>
    </row>
    <row r="31" spans="1:374" x14ac:dyDescent="0.15">
      <c r="A31" s="97">
        <f t="shared" si="7"/>
        <v>17</v>
      </c>
      <c r="B31" s="196" t="s">
        <v>185</v>
      </c>
      <c r="C31" s="196"/>
      <c r="D31" s="100"/>
      <c r="E31" s="200"/>
      <c r="F31" s="201"/>
      <c r="G31" s="201"/>
      <c r="H31" s="201"/>
      <c r="I31" s="202"/>
    </row>
    <row r="32" spans="1:374" x14ac:dyDescent="0.15">
      <c r="A32" s="97">
        <f t="shared" si="7"/>
        <v>18</v>
      </c>
      <c r="B32" s="196" t="s">
        <v>186</v>
      </c>
      <c r="C32" s="196"/>
      <c r="D32" s="100"/>
      <c r="E32" s="200"/>
      <c r="F32" s="201"/>
      <c r="G32" s="201"/>
      <c r="H32" s="201"/>
      <c r="I32" s="202"/>
    </row>
    <row r="33" spans="1:16" x14ac:dyDescent="0.15">
      <c r="A33" s="97">
        <f t="shared" si="7"/>
        <v>19</v>
      </c>
      <c r="B33" s="196" t="s">
        <v>187</v>
      </c>
      <c r="C33" s="196"/>
      <c r="D33" s="100"/>
      <c r="E33" s="200"/>
      <c r="F33" s="201"/>
      <c r="G33" s="201"/>
      <c r="H33" s="201"/>
      <c r="I33" s="202"/>
    </row>
    <row r="34" spans="1:16" x14ac:dyDescent="0.15">
      <c r="A34" s="97">
        <f t="shared" si="7"/>
        <v>20</v>
      </c>
      <c r="B34" s="196" t="s">
        <v>188</v>
      </c>
      <c r="C34" s="196"/>
      <c r="D34" s="100"/>
      <c r="E34" s="200"/>
      <c r="F34" s="201"/>
      <c r="G34" s="201"/>
      <c r="H34" s="201"/>
      <c r="I34" s="202"/>
    </row>
    <row r="35" spans="1:16" ht="25.5" customHeight="1" x14ac:dyDescent="0.15">
      <c r="E35" s="203"/>
      <c r="F35" s="204"/>
      <c r="G35" s="204"/>
      <c r="H35" s="204"/>
      <c r="I35" s="205"/>
    </row>
    <row r="36" spans="1:16" x14ac:dyDescent="0.15">
      <c r="A36" t="s">
        <v>189</v>
      </c>
      <c r="B36" t="s">
        <v>190</v>
      </c>
    </row>
    <row r="37" spans="1:16" x14ac:dyDescent="0.15">
      <c r="A37" t="s">
        <v>191</v>
      </c>
      <c r="B37" t="s">
        <v>192</v>
      </c>
      <c r="L37" s="197" t="s">
        <v>176</v>
      </c>
      <c r="M37" s="198"/>
      <c r="N37" s="198"/>
      <c r="O37" s="198"/>
      <c r="P37" s="199"/>
    </row>
    <row r="38" spans="1:16" x14ac:dyDescent="0.15">
      <c r="A38" t="s">
        <v>193</v>
      </c>
      <c r="B38" t="s">
        <v>194</v>
      </c>
      <c r="L38" s="200"/>
      <c r="M38" s="201"/>
      <c r="N38" s="201"/>
      <c r="O38" s="201"/>
      <c r="P38" s="202"/>
    </row>
    <row r="39" spans="1:16" x14ac:dyDescent="0.15">
      <c r="A39" t="s">
        <v>195</v>
      </c>
      <c r="B39" t="s">
        <v>196</v>
      </c>
      <c r="L39" s="200"/>
      <c r="M39" s="201"/>
      <c r="N39" s="201"/>
      <c r="O39" s="201"/>
      <c r="P39" s="202"/>
    </row>
    <row r="40" spans="1:16" x14ac:dyDescent="0.15">
      <c r="A40" t="s">
        <v>197</v>
      </c>
      <c r="B40" t="s">
        <v>198</v>
      </c>
      <c r="L40" s="200"/>
      <c r="M40" s="201"/>
      <c r="N40" s="201"/>
      <c r="O40" s="201"/>
      <c r="P40" s="202"/>
    </row>
    <row r="41" spans="1:16" x14ac:dyDescent="0.15">
      <c r="A41" t="s">
        <v>199</v>
      </c>
      <c r="B41" t="s">
        <v>200</v>
      </c>
      <c r="L41" s="200"/>
      <c r="M41" s="201"/>
      <c r="N41" s="201"/>
      <c r="O41" s="201"/>
      <c r="P41" s="202"/>
    </row>
    <row r="42" spans="1:16" x14ac:dyDescent="0.15">
      <c r="A42" t="s">
        <v>201</v>
      </c>
      <c r="B42" t="s">
        <v>202</v>
      </c>
      <c r="L42" s="200"/>
      <c r="M42" s="201"/>
      <c r="N42" s="201"/>
      <c r="O42" s="201"/>
      <c r="P42" s="202"/>
    </row>
    <row r="43" spans="1:16" x14ac:dyDescent="0.15">
      <c r="A43" t="s">
        <v>203</v>
      </c>
      <c r="B43" t="s">
        <v>204</v>
      </c>
      <c r="L43" s="200"/>
      <c r="M43" s="201"/>
      <c r="N43" s="201"/>
      <c r="O43" s="201"/>
      <c r="P43" s="202"/>
    </row>
    <row r="44" spans="1:16" x14ac:dyDescent="0.15">
      <c r="A44" t="s">
        <v>205</v>
      </c>
      <c r="B44" t="s">
        <v>206</v>
      </c>
      <c r="L44" s="200"/>
      <c r="M44" s="201"/>
      <c r="N44" s="201"/>
      <c r="O44" s="201"/>
      <c r="P44" s="202"/>
    </row>
    <row r="45" spans="1:16" x14ac:dyDescent="0.15">
      <c r="A45" t="s">
        <v>207</v>
      </c>
      <c r="B45" t="s">
        <v>208</v>
      </c>
      <c r="L45" s="200"/>
      <c r="M45" s="201"/>
      <c r="N45" s="201"/>
      <c r="O45" s="201"/>
      <c r="P45" s="202"/>
    </row>
    <row r="46" spans="1:16" x14ac:dyDescent="0.15">
      <c r="A46" t="s">
        <v>209</v>
      </c>
      <c r="B46" t="s">
        <v>210</v>
      </c>
      <c r="L46" s="200"/>
      <c r="M46" s="201"/>
      <c r="N46" s="201"/>
      <c r="O46" s="201"/>
      <c r="P46" s="202"/>
    </row>
    <row r="47" spans="1:16" x14ac:dyDescent="0.15">
      <c r="A47" t="s">
        <v>211</v>
      </c>
      <c r="B47" t="s">
        <v>212</v>
      </c>
      <c r="L47" s="200"/>
      <c r="M47" s="201"/>
      <c r="N47" s="201"/>
      <c r="O47" s="201"/>
      <c r="P47" s="202"/>
    </row>
    <row r="48" spans="1:16" x14ac:dyDescent="0.15">
      <c r="A48" t="s">
        <v>213</v>
      </c>
      <c r="B48" t="s">
        <v>214</v>
      </c>
      <c r="L48" s="200"/>
      <c r="M48" s="201"/>
      <c r="N48" s="201"/>
      <c r="O48" s="201"/>
      <c r="P48" s="202"/>
    </row>
    <row r="49" spans="1:16" x14ac:dyDescent="0.15">
      <c r="A49" t="s">
        <v>215</v>
      </c>
      <c r="B49" t="s">
        <v>216</v>
      </c>
      <c r="L49" s="200"/>
      <c r="M49" s="201"/>
      <c r="N49" s="201"/>
      <c r="O49" s="201"/>
      <c r="P49" s="202"/>
    </row>
    <row r="50" spans="1:16" ht="26.25" customHeight="1" x14ac:dyDescent="0.15">
      <c r="A50" t="s">
        <v>217</v>
      </c>
      <c r="B50" t="s">
        <v>218</v>
      </c>
      <c r="L50" s="203"/>
      <c r="M50" s="204"/>
      <c r="N50" s="204"/>
      <c r="O50" s="204"/>
      <c r="P50" s="205"/>
    </row>
    <row r="51" spans="1:16" x14ac:dyDescent="0.15">
      <c r="A51" t="s">
        <v>219</v>
      </c>
      <c r="B51" t="s">
        <v>220</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229</v>
      </c>
      <c r="B56" t="s">
        <v>230</v>
      </c>
    </row>
    <row r="57" spans="1:16" x14ac:dyDescent="0.15">
      <c r="A57" t="s">
        <v>231</v>
      </c>
      <c r="B57" t="s">
        <v>232</v>
      </c>
    </row>
    <row r="58" spans="1:16" x14ac:dyDescent="0.15">
      <c r="A58" t="s">
        <v>233</v>
      </c>
      <c r="B58" t="s">
        <v>234</v>
      </c>
    </row>
    <row r="59" spans="1:16" x14ac:dyDescent="0.15">
      <c r="A59" t="s">
        <v>235</v>
      </c>
      <c r="B59" t="s">
        <v>236</v>
      </c>
    </row>
    <row r="60" spans="1:16" x14ac:dyDescent="0.15">
      <c r="A60" t="s">
        <v>237</v>
      </c>
      <c r="B60" t="s">
        <v>238</v>
      </c>
    </row>
    <row r="61" spans="1:16" x14ac:dyDescent="0.15">
      <c r="A61" t="s">
        <v>239</v>
      </c>
      <c r="B61" t="s">
        <v>240</v>
      </c>
    </row>
    <row r="62" spans="1:16" x14ac:dyDescent="0.15">
      <c r="A62" t="s">
        <v>241</v>
      </c>
      <c r="B62" t="s">
        <v>242</v>
      </c>
    </row>
    <row r="63" spans="1:16" x14ac:dyDescent="0.15">
      <c r="A63" t="s">
        <v>243</v>
      </c>
      <c r="B63" t="s">
        <v>244</v>
      </c>
    </row>
    <row r="64" spans="1:16"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row r="86" spans="1:2" x14ac:dyDescent="0.15">
      <c r="A86" t="s">
        <v>270</v>
      </c>
      <c r="B86" t="s">
        <v>271</v>
      </c>
    </row>
    <row r="87" spans="1:2" x14ac:dyDescent="0.15">
      <c r="A87" t="s">
        <v>272</v>
      </c>
      <c r="B87" t="s">
        <v>271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SL458</cp:lastModifiedBy>
  <cp:lastPrinted>2020-01-29T23:43:28Z</cp:lastPrinted>
  <dcterms:created xsi:type="dcterms:W3CDTF">2019-12-05T07:49:44Z</dcterms:created>
  <dcterms:modified xsi:type="dcterms:W3CDTF">2020-01-29T23:44:22Z</dcterms:modified>
  <cp:category/>
</cp:coreProperties>
</file>