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12保_下水道\H31年度\G01各課提出\財政課\R2.2.3〆　公営企業に係る｢経営比較分析表｣の分析等について\【経営比較分析表】2018_322024_47_1718\"/>
    </mc:Choice>
  </mc:AlternateContent>
  <workbookProtection workbookAlgorithmName="SHA-512" workbookHashValue="rVSLbH1B6I1wOso8//+VQNGoGfqY4W8NeONzlm3RwlZl6CskOuGZvPvmivEFvwAfISj4ws5w3qH4X59IlZ+jJA==" workbookSaltValue="PogzFH/Etmmryb3Pnzmt9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<sst xmlns="http://schemas.openxmlformats.org/spreadsheetml/2006/main" count="228" uniqueCount="115">
  <si>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</si>
  <si>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</si>
  <si>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</si>
  <si>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</si>
  <si>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</si>
  <si>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</si>
  <si>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</si>
  <si>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</si>
  <si>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</si>
  <si>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</si>
  <si>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</si>
  <si>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</si>
  <si>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</si>
  <si>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</si>
  <si>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</si>
  <si>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</si>
  <si>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</si>
  <si>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</si>
  <si>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</si>
  <si>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</si>
  <si>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</si>
  <si>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</si>
  <si>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</si>
  <si>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</si>
  <si>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</si>
  <si>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</si>
  <si>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</si>
  <si>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</si>
  <si>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</si>
  <si>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</si>
  <si>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</si>
  <si>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</si>
  <si>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</si>
  <si>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</si>
  <si>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</si>
  <si>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</si>
  <si>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</si>
  <si>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</si>
  <si>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</si>
  <si>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</si>
  <si>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</si>
  <si>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</si>
  <si>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</si>
  <si>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</si>
  <si>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</si>
  <si>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</si>
  <si>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</si>
  <si>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</si>
  <si>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</si>
  <si>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</si>
  <si>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</si>
  <si>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</si>
  <si>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</si>
  <si>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</si>
  <si>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</si>
  <si>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</si>
  <si>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</si>
  <si>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</si>
  <si>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</si>
  <si>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</si>
  <si>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</si>
  <si>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</si>
  <si>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</si>
  <si>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</si>
  <si>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</si>
  <si>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</si>
  <si>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</si>
  <si>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</si>
  <si>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</si>
  <si>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</si>
  <si>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</si>
  <si>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</si>
  <si>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</si>
  <si>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</si>
  <si>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</si>
  <si>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</si>
  <si>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</si>
  <si>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</si>
  <si>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</si>
  <si>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</si>
  <si>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</si>
  <si>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</si>
  <si>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</si>
  <si>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</si>
  <si>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</si>
  <si>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</si>
  <si>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</si>
  <si>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</si>
  <si>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</si>
  <si>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</si>
  <si>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</si>
  <si>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</si>
  <si>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</si>
  <si>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</si>
  <si>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</si>
  <si>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</si>
  <si>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</si>
  <si>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</si>
  <si>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</si>
  <si>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</si>
  <si>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</si>
  <si>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</si>
  <si>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</si>
  <si>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</si>
  <si>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</si>
  <si>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</si>
  <si>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</si>
  <si>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</si>
  <si>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</si>
  <si>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</si>
  <si>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</si>
  <si>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</si>
  <si>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償還の負担が大きく、収益的収支比率に影響を与え、単年度収支で赤字になっている。総収入の大半を一般会計からの繰入金に依存しているため、更なる経費削減等により繰入金の縮減を図る必要がある。また、今後の更新投資等に充てる財源の確保がないことが課題である。
　今後も新処理区の整備を予定しており投資が増え、企業債残高・企業債償還金が右肩上がりの状況が続くため、ますます経営が圧迫される見込である。
　企業債残高対事業規模比率は、例年同様、高資本費対策に要する経費及び分流式下水道等に要する経費として地方債現在高の一部を一般会計が負担しているため、類似団体と比較して低くなっている。
　現在も整備中であるため、水洗化率は71％程度と低水準である。そのため、経費回収率・施設利用率が低く、汚水処理原価が高くなっており、経営の効率性が悪い。
　経営改善及び公共用水域の水質保全のため、接続促進を行い、使用料収入、水洗化率の向上を早期に図ることが課題である。あわせて、汚水処理費の削減に努め、健全経営を目指す必要がある。
　</t>
    <phoneticPr fontId="4"/>
  </si>
  <si>
    <t xml:space="preserve">　総収益のうち、一般会計からの繰入金が大半を占めており、基準内繰入である高資本費対策に要する経費や分流式下水道等に要する経費以外にも、いわゆる赤字補填分の基準外繰入を受け入れて経営を行っている。
　現在、国においては基準内繰出要件の1つである経営努力の基準である使用料水準を、現行の3,000円から見直すことについても検討を行っている。
　当市は、令和2年4月に地方公営企業会計への移行を予定していることから、新たな会計制度導入によって明らかになる経営成績や財政状況の分析により、経営の効率化を図るとともに、施設の老朽化による更新需要に対応するため、資本費の組み入れ等、汚水私費の原則に立ち戻り、適正な料金のあり方についても検討していく必要がある。
</t>
    <rPh sb="275" eb="277">
      <t>シホン</t>
    </rPh>
    <rPh sb="277" eb="278">
      <t>ヒ</t>
    </rPh>
    <rPh sb="279" eb="280">
      <t>ク</t>
    </rPh>
    <rPh sb="281" eb="282">
      <t>イ</t>
    </rPh>
    <rPh sb="283" eb="284">
      <t>トウ</t>
    </rPh>
    <rPh sb="293" eb="294">
      <t>タ</t>
    </rPh>
    <rPh sb="295" eb="296">
      <t>モド</t>
    </rPh>
    <phoneticPr fontId="4"/>
  </si>
  <si>
    <t>　平成13年度に供用開始し、まだ供用開始から17年しか経っておらず、老朽化が進んでいないため、管渠の更新は未着手である。
　処理施設の電気、機械設備は老朽化が進んでいるため、設備の更新に係る経費が増加している。
　令和2年4月の地方公営企業会計への移行により明らかになる経営成績や財政状況の分析、固定資産台帳の整備による個別資産の老朽化度合いなどから、予防保全に立った修繕、更新を計画的に行う必要がある。</t>
    <rPh sb="93" eb="94">
      <t>カカ</t>
    </rPh>
    <rPh sb="95" eb="97">
      <t>ケイヒ</t>
    </rPh>
    <rPh sb="148" eb="150">
      <t>コテイ</t>
    </rPh>
    <rPh sb="150" eb="152">
      <t>シサン</t>
    </rPh>
    <rPh sb="152" eb="154">
      <t>ダイチョウ</t>
    </rPh>
    <rPh sb="155" eb="157">
      <t>セイビ</t>
    </rPh>
    <rPh sb="160" eb="162">
      <t>コベツ</t>
    </rPh>
    <rPh sb="162" eb="164">
      <t>シサン</t>
    </rPh>
    <rPh sb="165" eb="168">
      <t>ロウキュウカ</t>
    </rPh>
    <rPh sb="168" eb="170">
      <t>ドア</t>
    </rPh>
    <rPh sb="176" eb="178">
      <t>ヨボウ</t>
    </rPh>
    <rPh sb="178" eb="180">
      <t>ホゼン</t>
    </rPh>
    <rPh sb="181" eb="182">
      <t>タ</t>
    </rPh>
    <rPh sb="184" eb="186">
      <t>シュウゼン</t>
    </rPh>
    <rPh sb="187" eb="189">
      <t>コウシン</t>
    </rPh>
    <rPh sb="190" eb="193">
      <t>ケイカクテキ</t>
    </rPh>
    <rPh sb="194" eb="195">
      <t>オコナ</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</si>
</sst>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05-4355-B361-C5948E55F3F5}"/>
            </c:ext>
          </c:extLst>
        </c:ser>
        <c:dLbls>
          <c:showLegendKey val="0"/>
          <c:showVal val="0"/>
          <c:showCatName val="0"/>
          <c:showSerName val="0"/>
          <c:showPercent val="0"/>
          <c:showBubbleSize val="0"/>
        </c:dLbls>
        <c:gapWidth val="150"/>
        <c:axId val="459240632"/>
        <c:axId val="4592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B05-4355-B361-C5948E55F3F5}"/>
            </c:ext>
          </c:extLst>
        </c:ser>
        <c:dLbls>
          <c:showLegendKey val="0"/>
          <c:showVal val="0"/>
          <c:showCatName val="0"/>
          <c:showSerName val="0"/>
          <c:showPercent val="0"/>
          <c:showBubbleSize val="0"/>
        </c:dLbls>
        <c:marker val="1"/>
        <c:smooth val="0"/>
        <c:axId val="459240632"/>
        <c:axId val="459241024"/>
      </c:lineChart>
      <c:dateAx>
        <c:axId val="459240632"/>
        <c:scaling>
          <c:orientation val="minMax"/>
        </c:scaling>
        <c:delete val="1"/>
        <c:axPos val="b"/>
        <c:numFmt formatCode="ge" sourceLinked="1"/>
        <c:majorTickMark val="none"/>
        <c:minorTickMark val="none"/>
        <c:tickLblPos val="none"/>
        <c:crossAx val="459241024"/>
        <c:crosses val="autoZero"/>
        <c:auto val="1"/>
        <c:lblOffset val="100"/>
        <c:baseTimeUnit val="years"/>
      </c:dateAx>
      <c:valAx>
        <c:axId val="4592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4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36.340000000000003</c:v>
                </c:pt>
                <c:pt idx="1">
                  <c:v>37.71</c:v>
                </c:pt>
                <c:pt idx="2">
                  <c:v>40.43</c:v>
                </c:pt>
                <c:pt idx="3">
                  <c:v>41.11</c:v>
                </c:pt>
                <c:pt idx="4">
                  <c:v>39.89</c:v>
                </c:pt>
              </c:numCache>
            </c:numRef>
          </c:val>
          <c:extLst xmlns:c16r2="http://schemas.microsoft.com/office/drawing/2015/06/chart">
            <c:ext xmlns:c16="http://schemas.microsoft.com/office/drawing/2014/chart" uri="{C3380CC4-5D6E-409C-BE32-E72D297353CC}">
              <c16:uniqueId val="{00000000-83E8-443F-9F39-727F84CDFC71}"/>
            </c:ext>
          </c:extLst>
        </c:ser>
        <c:dLbls>
          <c:showLegendKey val="0"/>
          <c:showVal val="0"/>
          <c:showCatName val="0"/>
          <c:showSerName val="0"/>
          <c:showPercent val="0"/>
          <c:showBubbleSize val="0"/>
        </c:dLbls>
        <c:gapWidth val="150"/>
        <c:axId val="463932160"/>
        <c:axId val="46451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3E8-443F-9F39-727F84CDFC71}"/>
            </c:ext>
          </c:extLst>
        </c:ser>
        <c:dLbls>
          <c:showLegendKey val="0"/>
          <c:showVal val="0"/>
          <c:showCatName val="0"/>
          <c:showSerName val="0"/>
          <c:showPercent val="0"/>
          <c:showBubbleSize val="0"/>
        </c:dLbls>
        <c:marker val="1"/>
        <c:smooth val="0"/>
        <c:axId val="463932160"/>
        <c:axId val="464517744"/>
      </c:lineChart>
      <c:dateAx>
        <c:axId val="463932160"/>
        <c:scaling>
          <c:orientation val="minMax"/>
        </c:scaling>
        <c:delete val="1"/>
        <c:axPos val="b"/>
        <c:numFmt formatCode="ge" sourceLinked="1"/>
        <c:majorTickMark val="none"/>
        <c:minorTickMark val="none"/>
        <c:tickLblPos val="none"/>
        <c:crossAx val="464517744"/>
        <c:crosses val="autoZero"/>
        <c:auto val="1"/>
        <c:lblOffset val="100"/>
        <c:baseTimeUnit val="years"/>
      </c:dateAx>
      <c:valAx>
        <c:axId val="46451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68.430000000000007</c:v>
                </c:pt>
                <c:pt idx="1">
                  <c:v>68.819999999999993</c:v>
                </c:pt>
                <c:pt idx="2">
                  <c:v>71.67</c:v>
                </c:pt>
                <c:pt idx="3">
                  <c:v>71.540000000000006</c:v>
                </c:pt>
                <c:pt idx="4">
                  <c:v>71.95</c:v>
                </c:pt>
              </c:numCache>
            </c:numRef>
          </c:val>
          <c:extLst xmlns:c16r2="http://schemas.microsoft.com/office/drawing/2015/06/chart">
            <c:ext xmlns:c16="http://schemas.microsoft.com/office/drawing/2014/chart" uri="{C3380CC4-5D6E-409C-BE32-E72D297353CC}">
              <c16:uniqueId val="{00000000-0458-4D2C-882F-8C9C34CB70FA}"/>
            </c:ext>
          </c:extLst>
        </c:ser>
        <c:dLbls>
          <c:showLegendKey val="0"/>
          <c:showVal val="0"/>
          <c:showCatName val="0"/>
          <c:showSerName val="0"/>
          <c:showPercent val="0"/>
          <c:showBubbleSize val="0"/>
        </c:dLbls>
        <c:gapWidth val="150"/>
        <c:axId val="464518920"/>
        <c:axId val="46451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0458-4D2C-882F-8C9C34CB70FA}"/>
            </c:ext>
          </c:extLst>
        </c:ser>
        <c:dLbls>
          <c:showLegendKey val="0"/>
          <c:showVal val="0"/>
          <c:showCatName val="0"/>
          <c:showSerName val="0"/>
          <c:showPercent val="0"/>
          <c:showBubbleSize val="0"/>
        </c:dLbls>
        <c:marker val="1"/>
        <c:smooth val="0"/>
        <c:axId val="464518920"/>
        <c:axId val="464519312"/>
      </c:lineChart>
      <c:dateAx>
        <c:axId val="464518920"/>
        <c:scaling>
          <c:orientation val="minMax"/>
        </c:scaling>
        <c:delete val="1"/>
        <c:axPos val="b"/>
        <c:numFmt formatCode="ge" sourceLinked="1"/>
        <c:majorTickMark val="none"/>
        <c:minorTickMark val="none"/>
        <c:tickLblPos val="none"/>
        <c:crossAx val="464519312"/>
        <c:crosses val="autoZero"/>
        <c:auto val="1"/>
        <c:lblOffset val="100"/>
        <c:baseTimeUnit val="years"/>
      </c:dateAx>
      <c:valAx>
        <c:axId val="46451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5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65.239999999999995</c:v>
                </c:pt>
                <c:pt idx="1">
                  <c:v>67.78</c:v>
                </c:pt>
                <c:pt idx="2">
                  <c:v>70.37</c:v>
                </c:pt>
                <c:pt idx="3">
                  <c:v>75.17</c:v>
                </c:pt>
                <c:pt idx="4">
                  <c:v>76.349999999999994</c:v>
                </c:pt>
              </c:numCache>
            </c:numRef>
          </c:val>
          <c:extLst xmlns:c16r2="http://schemas.microsoft.com/office/drawing/2015/06/chart">
            <c:ext xmlns:c16="http://schemas.microsoft.com/office/drawing/2014/chart" uri="{C3380CC4-5D6E-409C-BE32-E72D297353CC}">
              <c16:uniqueId val="{00000000-4D86-46F7-9747-184DB3519F81}"/>
            </c:ext>
          </c:extLst>
        </c:ser>
        <c:dLbls>
          <c:showLegendKey val="0"/>
          <c:showVal val="0"/>
          <c:showCatName val="0"/>
          <c:showSerName val="0"/>
          <c:showPercent val="0"/>
          <c:showBubbleSize val="0"/>
        </c:dLbls>
        <c:gapWidth val="150"/>
        <c:axId val="459242200"/>
        <c:axId val="4592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86-46F7-9747-184DB3519F81}"/>
            </c:ext>
          </c:extLst>
        </c:ser>
        <c:dLbls>
          <c:showLegendKey val="0"/>
          <c:showVal val="0"/>
          <c:showCatName val="0"/>
          <c:showSerName val="0"/>
          <c:showPercent val="0"/>
          <c:showBubbleSize val="0"/>
        </c:dLbls>
        <c:marker val="1"/>
        <c:smooth val="0"/>
        <c:axId val="459242200"/>
        <c:axId val="459242592"/>
      </c:lineChart>
      <c:dateAx>
        <c:axId val="459242200"/>
        <c:scaling>
          <c:orientation val="minMax"/>
        </c:scaling>
        <c:delete val="1"/>
        <c:axPos val="b"/>
        <c:numFmt formatCode="ge" sourceLinked="1"/>
        <c:majorTickMark val="none"/>
        <c:minorTickMark val="none"/>
        <c:tickLblPos val="none"/>
        <c:crossAx val="459242592"/>
        <c:crosses val="autoZero"/>
        <c:auto val="1"/>
        <c:lblOffset val="100"/>
        <c:baseTimeUnit val="years"/>
      </c:dateAx>
      <c:valAx>
        <c:axId val="4592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4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61-496E-8FC4-44DBB8766E75}"/>
            </c:ext>
          </c:extLst>
        </c:ser>
        <c:dLbls>
          <c:showLegendKey val="0"/>
          <c:showVal val="0"/>
          <c:showCatName val="0"/>
          <c:showSerName val="0"/>
          <c:showPercent val="0"/>
          <c:showBubbleSize val="0"/>
        </c:dLbls>
        <c:gapWidth val="150"/>
        <c:axId val="459243768"/>
        <c:axId val="4592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1-496E-8FC4-44DBB8766E75}"/>
            </c:ext>
          </c:extLst>
        </c:ser>
        <c:dLbls>
          <c:showLegendKey val="0"/>
          <c:showVal val="0"/>
          <c:showCatName val="0"/>
          <c:showSerName val="0"/>
          <c:showPercent val="0"/>
          <c:showBubbleSize val="0"/>
        </c:dLbls>
        <c:marker val="1"/>
        <c:smooth val="0"/>
        <c:axId val="459243768"/>
        <c:axId val="459244160"/>
      </c:lineChart>
      <c:dateAx>
        <c:axId val="459243768"/>
        <c:scaling>
          <c:orientation val="minMax"/>
        </c:scaling>
        <c:delete val="1"/>
        <c:axPos val="b"/>
        <c:numFmt formatCode="ge" sourceLinked="1"/>
        <c:majorTickMark val="none"/>
        <c:minorTickMark val="none"/>
        <c:tickLblPos val="none"/>
        <c:crossAx val="459244160"/>
        <c:crosses val="autoZero"/>
        <c:auto val="1"/>
        <c:lblOffset val="100"/>
        <c:baseTimeUnit val="years"/>
      </c:dateAx>
      <c:valAx>
        <c:axId val="4592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4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FF-49F1-AC1F-77D34623D03A}"/>
            </c:ext>
          </c:extLst>
        </c:ser>
        <c:dLbls>
          <c:showLegendKey val="0"/>
          <c:showVal val="0"/>
          <c:showCatName val="0"/>
          <c:showSerName val="0"/>
          <c:showPercent val="0"/>
          <c:showBubbleSize val="0"/>
        </c:dLbls>
        <c:gapWidth val="150"/>
        <c:axId val="459245336"/>
        <c:axId val="4592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FF-49F1-AC1F-77D34623D03A}"/>
            </c:ext>
          </c:extLst>
        </c:ser>
        <c:dLbls>
          <c:showLegendKey val="0"/>
          <c:showVal val="0"/>
          <c:showCatName val="0"/>
          <c:showSerName val="0"/>
          <c:showPercent val="0"/>
          <c:showBubbleSize val="0"/>
        </c:dLbls>
        <c:marker val="1"/>
        <c:smooth val="0"/>
        <c:axId val="459245336"/>
        <c:axId val="459245728"/>
      </c:lineChart>
      <c:dateAx>
        <c:axId val="459245336"/>
        <c:scaling>
          <c:orientation val="minMax"/>
        </c:scaling>
        <c:delete val="1"/>
        <c:axPos val="b"/>
        <c:numFmt formatCode="ge" sourceLinked="1"/>
        <c:majorTickMark val="none"/>
        <c:minorTickMark val="none"/>
        <c:tickLblPos val="none"/>
        <c:crossAx val="459245728"/>
        <c:crosses val="autoZero"/>
        <c:auto val="1"/>
        <c:lblOffset val="100"/>
        <c:baseTimeUnit val="years"/>
      </c:dateAx>
      <c:valAx>
        <c:axId val="4592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4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52-45D0-B35F-6EEB526A38AE}"/>
            </c:ext>
          </c:extLst>
        </c:ser>
        <c:dLbls>
          <c:showLegendKey val="0"/>
          <c:showVal val="0"/>
          <c:showCatName val="0"/>
          <c:showSerName val="0"/>
          <c:showPercent val="0"/>
          <c:showBubbleSize val="0"/>
        </c:dLbls>
        <c:gapWidth val="150"/>
        <c:axId val="459246904"/>
        <c:axId val="46392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52-45D0-B35F-6EEB526A38AE}"/>
            </c:ext>
          </c:extLst>
        </c:ser>
        <c:dLbls>
          <c:showLegendKey val="0"/>
          <c:showVal val="0"/>
          <c:showCatName val="0"/>
          <c:showSerName val="0"/>
          <c:showPercent val="0"/>
          <c:showBubbleSize val="0"/>
        </c:dLbls>
        <c:marker val="1"/>
        <c:smooth val="0"/>
        <c:axId val="459246904"/>
        <c:axId val="463924712"/>
      </c:lineChart>
      <c:dateAx>
        <c:axId val="459246904"/>
        <c:scaling>
          <c:orientation val="minMax"/>
        </c:scaling>
        <c:delete val="1"/>
        <c:axPos val="b"/>
        <c:numFmt formatCode="ge" sourceLinked="1"/>
        <c:majorTickMark val="none"/>
        <c:minorTickMark val="none"/>
        <c:tickLblPos val="none"/>
        <c:crossAx val="463924712"/>
        <c:crosses val="autoZero"/>
        <c:auto val="1"/>
        <c:lblOffset val="100"/>
        <c:baseTimeUnit val="years"/>
      </c:dateAx>
      <c:valAx>
        <c:axId val="46392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4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34-46EB-8C7E-D80CC8CBB359}"/>
            </c:ext>
          </c:extLst>
        </c:ser>
        <c:dLbls>
          <c:showLegendKey val="0"/>
          <c:showVal val="0"/>
          <c:showCatName val="0"/>
          <c:showSerName val="0"/>
          <c:showPercent val="0"/>
          <c:showBubbleSize val="0"/>
        </c:dLbls>
        <c:gapWidth val="150"/>
        <c:axId val="463925888"/>
        <c:axId val="46392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34-46EB-8C7E-D80CC8CBB359}"/>
            </c:ext>
          </c:extLst>
        </c:ser>
        <c:dLbls>
          <c:showLegendKey val="0"/>
          <c:showVal val="0"/>
          <c:showCatName val="0"/>
          <c:showSerName val="0"/>
          <c:showPercent val="0"/>
          <c:showBubbleSize val="0"/>
        </c:dLbls>
        <c:marker val="1"/>
        <c:smooth val="0"/>
        <c:axId val="463925888"/>
        <c:axId val="463926280"/>
      </c:lineChart>
      <c:dateAx>
        <c:axId val="463925888"/>
        <c:scaling>
          <c:orientation val="minMax"/>
        </c:scaling>
        <c:delete val="1"/>
        <c:axPos val="b"/>
        <c:numFmt formatCode="ge" sourceLinked="1"/>
        <c:majorTickMark val="none"/>
        <c:minorTickMark val="none"/>
        <c:tickLblPos val="none"/>
        <c:crossAx val="463926280"/>
        <c:crosses val="autoZero"/>
        <c:auto val="1"/>
        <c:lblOffset val="100"/>
        <c:baseTimeUnit val="years"/>
      </c:dateAx>
      <c:valAx>
        <c:axId val="4639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155.55000000000001</c:v>
                </c:pt>
                <c:pt idx="1">
                  <c:v>139.21</c:v>
                </c:pt>
                <c:pt idx="2">
                  <c:v>119.4</c:v>
                </c:pt>
                <c:pt idx="3">
                  <c:v>104.81</c:v>
                </c:pt>
                <c:pt idx="4">
                  <c:v>81.94</c:v>
                </c:pt>
              </c:numCache>
            </c:numRef>
          </c:val>
          <c:extLst xmlns:c16r2="http://schemas.microsoft.com/office/drawing/2015/06/chart">
            <c:ext xmlns:c16="http://schemas.microsoft.com/office/drawing/2014/chart" uri="{C3380CC4-5D6E-409C-BE32-E72D297353CC}">
              <c16:uniqueId val="{00000000-87AA-4A96-B40D-3822A10CAF81}"/>
            </c:ext>
          </c:extLst>
        </c:ser>
        <c:dLbls>
          <c:showLegendKey val="0"/>
          <c:showVal val="0"/>
          <c:showCatName val="0"/>
          <c:showSerName val="0"/>
          <c:showPercent val="0"/>
          <c:showBubbleSize val="0"/>
        </c:dLbls>
        <c:gapWidth val="150"/>
        <c:axId val="463927456"/>
        <c:axId val="46392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87AA-4A96-B40D-3822A10CAF81}"/>
            </c:ext>
          </c:extLst>
        </c:ser>
        <c:dLbls>
          <c:showLegendKey val="0"/>
          <c:showVal val="0"/>
          <c:showCatName val="0"/>
          <c:showSerName val="0"/>
          <c:showPercent val="0"/>
          <c:showBubbleSize val="0"/>
        </c:dLbls>
        <c:marker val="1"/>
        <c:smooth val="0"/>
        <c:axId val="463927456"/>
        <c:axId val="463927848"/>
      </c:lineChart>
      <c:dateAx>
        <c:axId val="463927456"/>
        <c:scaling>
          <c:orientation val="minMax"/>
        </c:scaling>
        <c:delete val="1"/>
        <c:axPos val="b"/>
        <c:numFmt formatCode="ge" sourceLinked="1"/>
        <c:majorTickMark val="none"/>
        <c:minorTickMark val="none"/>
        <c:tickLblPos val="none"/>
        <c:crossAx val="463927848"/>
        <c:crosses val="autoZero"/>
        <c:auto val="1"/>
        <c:lblOffset val="100"/>
        <c:baseTimeUnit val="years"/>
      </c:dateAx>
      <c:valAx>
        <c:axId val="46392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43.03</c:v>
                </c:pt>
                <c:pt idx="1">
                  <c:v>44.19</c:v>
                </c:pt>
                <c:pt idx="2">
                  <c:v>50.67</c:v>
                </c:pt>
                <c:pt idx="3">
                  <c:v>54.79</c:v>
                </c:pt>
                <c:pt idx="4">
                  <c:v>57.75</c:v>
                </c:pt>
              </c:numCache>
            </c:numRef>
          </c:val>
          <c:extLst xmlns:c16r2="http://schemas.microsoft.com/office/drawing/2015/06/chart">
            <c:ext xmlns:c16="http://schemas.microsoft.com/office/drawing/2014/chart" uri="{C3380CC4-5D6E-409C-BE32-E72D297353CC}">
              <c16:uniqueId val="{00000000-508D-43E6-9B36-53687ADB5837}"/>
            </c:ext>
          </c:extLst>
        </c:ser>
        <c:dLbls>
          <c:showLegendKey val="0"/>
          <c:showVal val="0"/>
          <c:showCatName val="0"/>
          <c:showSerName val="0"/>
          <c:showPercent val="0"/>
          <c:showBubbleSize val="0"/>
        </c:dLbls>
        <c:gapWidth val="150"/>
        <c:axId val="463929024"/>
        <c:axId val="46392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508D-43E6-9B36-53687ADB5837}"/>
            </c:ext>
          </c:extLst>
        </c:ser>
        <c:dLbls>
          <c:showLegendKey val="0"/>
          <c:showVal val="0"/>
          <c:showCatName val="0"/>
          <c:showSerName val="0"/>
          <c:showPercent val="0"/>
          <c:showBubbleSize val="0"/>
        </c:dLbls>
        <c:marker val="1"/>
        <c:smooth val="0"/>
        <c:axId val="463929024"/>
        <c:axId val="463929416"/>
      </c:lineChart>
      <c:dateAx>
        <c:axId val="463929024"/>
        <c:scaling>
          <c:orientation val="minMax"/>
        </c:scaling>
        <c:delete val="1"/>
        <c:axPos val="b"/>
        <c:numFmt formatCode="ge" sourceLinked="1"/>
        <c:majorTickMark val="none"/>
        <c:minorTickMark val="none"/>
        <c:tickLblPos val="none"/>
        <c:crossAx val="463929416"/>
        <c:crosses val="autoZero"/>
        <c:auto val="1"/>
        <c:lblOffset val="100"/>
        <c:baseTimeUnit val="years"/>
      </c:dateAx>
      <c:valAx>
        <c:axId val="46392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416.61</c:v>
                </c:pt>
                <c:pt idx="1">
                  <c:v>407.78</c:v>
                </c:pt>
                <c:pt idx="2">
                  <c:v>355.14</c:v>
                </c:pt>
                <c:pt idx="3">
                  <c:v>330.26</c:v>
                </c:pt>
                <c:pt idx="4">
                  <c:v>313</c:v>
                </c:pt>
              </c:numCache>
            </c:numRef>
          </c:val>
          <c:extLst xmlns:c16r2="http://schemas.microsoft.com/office/drawing/2015/06/chart">
            <c:ext xmlns:c16="http://schemas.microsoft.com/office/drawing/2014/chart" uri="{C3380CC4-5D6E-409C-BE32-E72D297353CC}">
              <c16:uniqueId val="{00000000-41B1-4DD9-A972-18FB40DC7262}"/>
            </c:ext>
          </c:extLst>
        </c:ser>
        <c:dLbls>
          <c:showLegendKey val="0"/>
          <c:showVal val="0"/>
          <c:showCatName val="0"/>
          <c:showSerName val="0"/>
          <c:showPercent val="0"/>
          <c:showBubbleSize val="0"/>
        </c:dLbls>
        <c:gapWidth val="150"/>
        <c:axId val="463930592"/>
        <c:axId val="46393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1B1-4DD9-A972-18FB40DC7262}"/>
            </c:ext>
          </c:extLst>
        </c:ser>
        <c:dLbls>
          <c:showLegendKey val="0"/>
          <c:showVal val="0"/>
          <c:showCatName val="0"/>
          <c:showSerName val="0"/>
          <c:showPercent val="0"/>
          <c:showBubbleSize val="0"/>
        </c:dLbls>
        <c:marker val="1"/>
        <c:smooth val="0"/>
        <c:axId val="463930592"/>
        <c:axId val="463930984"/>
      </c:lineChart>
      <c:dateAx>
        <c:axId val="463930592"/>
        <c:scaling>
          <c:orientation val="minMax"/>
        </c:scaling>
        <c:delete val="1"/>
        <c:axPos val="b"/>
        <c:numFmt formatCode="ge" sourceLinked="1"/>
        <c:majorTickMark val="none"/>
        <c:minorTickMark val="none"/>
        <c:tickLblPos val="none"/>
        <c:crossAx val="463930984"/>
        <c:crosses val="autoZero"/>
        <c:auto val="1"/>
        <c:lblOffset val="100"/>
        <c:baseTimeUnit val="years"/>
      </c:dateAx>
      <c:valAx>
        <c:axId val="4639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浜田市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54328</v>
      </c>
      <c r="AM8" s="50"/>
      <c r="AN8" s="50"/>
      <c r="AO8" s="50"/>
      <c r="AP8" s="50"/>
      <c r="AQ8" s="50"/>
      <c r="AR8" s="50"/>
      <c r="AS8" s="50"/>
      <c r="AT8" s="45">
        <f>データ!T6</f>
        <v>690.68</v>
      </c>
      <c r="AU8" s="45"/>
      <c r="AV8" s="45"/>
      <c r="AW8" s="45"/>
      <c r="AX8" s="45"/>
      <c r="AY8" s="45"/>
      <c r="AZ8" s="45"/>
      <c r="BA8" s="45"/>
      <c r="BB8" s="45">
        <f>データ!U6</f>
        <v>78.66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11.97</v>
      </c>
      <c r="Q10" s="45"/>
      <c r="R10" s="45"/>
      <c r="S10" s="45"/>
      <c r="T10" s="45"/>
      <c r="U10" s="45"/>
      <c r="V10" s="45"/>
      <c r="W10" s="45">
        <f>データ!Q6</f>
        <v>99.31</v>
      </c>
      <c r="X10" s="45"/>
      <c r="Y10" s="45"/>
      <c r="Z10" s="45"/>
      <c r="AA10" s="45"/>
      <c r="AB10" s="45"/>
      <c r="AC10" s="45"/>
      <c r="AD10" s="50">
        <f>データ!R6</f>
        <v>2970</v>
      </c>
      <c r="AE10" s="50"/>
      <c r="AF10" s="50"/>
      <c r="AG10" s="50"/>
      <c r="AH10" s="50"/>
      <c r="AI10" s="50"/>
      <c r="AJ10" s="50"/>
      <c r="AK10" s="2"/>
      <c r="AL10" s="50">
        <f>データ!V6</f>
        <v>6428</v>
      </c>
      <c r="AM10" s="50"/>
      <c r="AN10" s="50"/>
      <c r="AO10" s="50"/>
      <c r="AP10" s="50"/>
      <c r="AQ10" s="50"/>
      <c r="AR10" s="50"/>
      <c r="AS10" s="50"/>
      <c r="AT10" s="45">
        <f>データ!W6</f>
        <v>2.19</v>
      </c>
      <c r="AU10" s="45"/>
      <c r="AV10" s="45"/>
      <c r="AW10" s="45"/>
      <c r="AX10" s="45"/>
      <c r="AY10" s="45"/>
      <c r="AZ10" s="45"/>
      <c r="BA10" s="45"/>
      <c r="BB10" s="45">
        <f>データ!X6</f>
        <v>2935.16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8Sxer3D7/nYCVddGWEeW8QsPtW4xI7pqtsMPPxKj0OQwBNuuZ6Pk8/vC8XfMet4J/fjwh19fFh6q41ZelWDZzA==" saltValue="eCbKOQzmZHT6P4Ahxcas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322024</v>
      </c>
      <c r="D6" s="33">
        <f t="shared" si="3"/>
        <v>47</v>
      </c>
      <c r="E6" s="33">
        <f t="shared" si="3"/>
        <v>17</v>
      </c>
      <c r="F6" s="33">
        <f t="shared" si="3"/>
        <v>4</v>
      </c>
      <c r="G6" s="33">
        <f t="shared" si="3"/>
        <v>0</v>
      </c>
      <c r="H6" s="33" t="str">
        <f t="shared" si="3"/>
        <v>島根県　浜田市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11.97</v>
      </c>
      <c r="Q6" s="34">
        <f t="shared" si="3"/>
        <v>99.31</v>
      </c>
      <c r="R6" s="34">
        <f t="shared" si="3"/>
        <v>2970</v>
      </c>
      <c r="S6" s="34">
        <f t="shared" si="3"/>
        <v>54328</v>
      </c>
      <c r="T6" s="34">
        <f t="shared" si="3"/>
        <v>690.68</v>
      </c>
      <c r="U6" s="34">
        <f t="shared" si="3"/>
        <v>78.66</v>
      </c>
      <c r="V6" s="34">
        <f t="shared" si="3"/>
        <v>6428</v>
      </c>
      <c r="W6" s="34">
        <f t="shared" si="3"/>
        <v>2.19</v>
      </c>
      <c r="X6" s="34">
        <f t="shared" si="3"/>
        <v>2935.16</v>
      </c>
      <c r="Y6" s="35">
        <f>IF(Y7="",NA(),Y7)</f>
        <v>65.239999999999995</v>
      </c>
      <c r="Z6" s="35">
        <f t="shared" ref="Z6:AH6" si="4">IF(Z7="",NA(),Z7)</f>
        <v>67.78</v>
      </c>
      <c r="AA6" s="35">
        <f t="shared" si="4"/>
        <v>70.37</v>
      </c>
      <c r="AB6" s="35">
        <f t="shared" si="4"/>
        <v>75.17</v>
      </c>
      <c r="AC6" s="35">
        <f t="shared" si="4"/>
        <v>76.349999999999994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155.55000000000001</v>
      </c>
      <c r="BG6" s="35">
        <f t="shared" ref="BG6:BO6" si="7">IF(BG7="",NA(),BG7)</f>
        <v>139.21</v>
      </c>
      <c r="BH6" s="35">
        <f t="shared" si="7"/>
        <v>119.4</v>
      </c>
      <c r="BI6" s="35">
        <f t="shared" si="7"/>
        <v>104.81</v>
      </c>
      <c r="BJ6" s="35">
        <f t="shared" si="7"/>
        <v>81.94</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43.03</v>
      </c>
      <c r="BR6" s="35">
        <f t="shared" ref="BR6:BZ6" si="8">IF(BR7="",NA(),BR7)</f>
        <v>44.19</v>
      </c>
      <c r="BS6" s="35">
        <f t="shared" si="8"/>
        <v>50.67</v>
      </c>
      <c r="BT6" s="35">
        <f t="shared" si="8"/>
        <v>54.79</v>
      </c>
      <c r="BU6" s="35">
        <f t="shared" si="8"/>
        <v>57.75</v>
      </c>
      <c r="BV6" s="35">
        <f t="shared" si="8"/>
        <v>50.54</v>
      </c>
      <c r="BW6" s="35">
        <f t="shared" si="8"/>
        <v>49.22</v>
      </c>
      <c r="BX6" s="35">
        <f t="shared" si="8"/>
        <v>69.87</v>
      </c>
      <c r="BY6" s="35">
        <f t="shared" si="8"/>
        <v>74.3</v>
      </c>
      <c r="BZ6" s="35">
        <f t="shared" si="8"/>
        <v>72.260000000000005</v>
      </c>
      <c r="CA6" s="34" t="str">
        <f>IF(CA7="","",IF(CA7="-","【-】","【"&amp;SUBSTITUTE(TEXT(CA7,"#,##0.00"),"-","△")&amp;"】"))</f>
        <v>【74.48】</v>
      </c>
      <c r="CB6" s="35">
        <f>IF(CB7="",NA(),CB7)</f>
        <v>416.61</v>
      </c>
      <c r="CC6" s="35">
        <f t="shared" ref="CC6:CK6" si="9">IF(CC7="",NA(),CC7)</f>
        <v>407.78</v>
      </c>
      <c r="CD6" s="35">
        <f t="shared" si="9"/>
        <v>355.14</v>
      </c>
      <c r="CE6" s="35">
        <f t="shared" si="9"/>
        <v>330.26</v>
      </c>
      <c r="CF6" s="35">
        <f t="shared" si="9"/>
        <v>313</v>
      </c>
      <c r="CG6" s="35">
        <f t="shared" si="9"/>
        <v>320.36</v>
      </c>
      <c r="CH6" s="35">
        <f t="shared" si="9"/>
        <v>332.02</v>
      </c>
      <c r="CI6" s="35">
        <f t="shared" si="9"/>
        <v>234.96</v>
      </c>
      <c r="CJ6" s="35">
        <f t="shared" si="9"/>
        <v>221.81</v>
      </c>
      <c r="CK6" s="35">
        <f t="shared" si="9"/>
        <v>230.02</v>
      </c>
      <c r="CL6" s="34" t="str">
        <f>IF(CL7="","",IF(CL7="-","【-】","【"&amp;SUBSTITUTE(TEXT(CL7,"#,##0.00"),"-","△")&amp;"】"))</f>
        <v>【219.46】</v>
      </c>
      <c r="CM6" s="35">
        <f>IF(CM7="",NA(),CM7)</f>
        <v>36.340000000000003</v>
      </c>
      <c r="CN6" s="35">
        <f t="shared" ref="CN6:CV6" si="10">IF(CN7="",NA(),CN7)</f>
        <v>37.71</v>
      </c>
      <c r="CO6" s="35">
        <f t="shared" si="10"/>
        <v>40.43</v>
      </c>
      <c r="CP6" s="35">
        <f t="shared" si="10"/>
        <v>41.11</v>
      </c>
      <c r="CQ6" s="35">
        <f t="shared" si="10"/>
        <v>39.89</v>
      </c>
      <c r="CR6" s="35">
        <f t="shared" si="10"/>
        <v>34.74</v>
      </c>
      <c r="CS6" s="35">
        <f t="shared" si="10"/>
        <v>36.65</v>
      </c>
      <c r="CT6" s="35">
        <f t="shared" si="10"/>
        <v>42.9</v>
      </c>
      <c r="CU6" s="35">
        <f t="shared" si="10"/>
        <v>43.36</v>
      </c>
      <c r="CV6" s="35">
        <f t="shared" si="10"/>
        <v>42.56</v>
      </c>
      <c r="CW6" s="34" t="str">
        <f>IF(CW7="","",IF(CW7="-","【-】","【"&amp;SUBSTITUTE(TEXT(CW7,"#,##0.00"),"-","△")&amp;"】"))</f>
        <v>【42.82】</v>
      </c>
      <c r="CX6" s="35">
        <f>IF(CX7="",NA(),CX7)</f>
        <v>68.430000000000007</v>
      </c>
      <c r="CY6" s="35">
        <f t="shared" ref="CY6:DG6" si="11">IF(CY7="",NA(),CY7)</f>
        <v>68.819999999999993</v>
      </c>
      <c r="CZ6" s="35">
        <f t="shared" si="11"/>
        <v>71.67</v>
      </c>
      <c r="DA6" s="35">
        <f t="shared" si="11"/>
        <v>71.540000000000006</v>
      </c>
      <c r="DB6" s="35">
        <f t="shared" si="11"/>
        <v>71.95</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322024</v>
      </c>
      <c r="D7" s="37">
        <v>47</v>
      </c>
      <c r="E7" s="37">
        <v>17</v>
      </c>
      <c r="F7" s="37">
        <v>4</v>
      </c>
      <c r="G7" s="37">
        <v>0</v>
      </c>
      <c r="H7" s="37" t="s">
        <v>99</v>
      </c>
      <c r="I7" s="37" t="s">
        <v>100</v>
      </c>
      <c r="J7" s="37" t="s">
        <v>101</v>
      </c>
      <c r="K7" s="37" t="s">
        <v>102</v>
      </c>
      <c r="L7" s="37" t="s">
        <v>103</v>
      </c>
      <c r="M7" s="37" t="s">
        <v>104</v>
      </c>
      <c r="N7" s="38" t="s">
        <v>105</v>
      </c>
      <c r="O7" s="38" t="s">
        <v>106</v>
      </c>
      <c r="P7" s="38">
        <v>11.97</v>
      </c>
      <c r="Q7" s="38">
        <v>99.31</v>
      </c>
      <c r="R7" s="38">
        <v>2970</v>
      </c>
      <c r="S7" s="38">
        <v>54328</v>
      </c>
      <c r="T7" s="38">
        <v>690.68</v>
      </c>
      <c r="U7" s="38">
        <v>78.66</v>
      </c>
      <c r="V7" s="38">
        <v>6428</v>
      </c>
      <c r="W7" s="38">
        <v>2.19</v>
      </c>
      <c r="X7" s="38">
        <v>2935.16</v>
      </c>
      <c r="Y7" s="38">
        <v>65.239999999999995</v>
      </c>
      <c r="Z7" s="38">
        <v>67.78</v>
      </c>
      <c r="AA7" s="38">
        <v>70.37</v>
      </c>
      <c r="AB7" s="38">
        <v>75.17</v>
      </c>
      <c r="AC7" s="38">
        <v>76.349999999999994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155.55000000000001</v>
      </c>
      <c r="BG7" s="38">
        <v>139.21</v>
      </c>
      <c r="BH7" s="38">
        <v>119.4</v>
      </c>
      <c r="BI7" s="38">
        <v>104.81</v>
      </c>
      <c r="BJ7" s="38">
        <v>81.94</v>
      </c>
      <c r="BK7" s="38">
        <v>1671.86</v>
      </c>
      <c r="BL7" s="38">
        <v>1673.47</v>
      </c>
      <c r="BM7" s="38">
        <v>1298.9100000000001</v>
      </c>
      <c r="BN7" s="38">
        <v>1243.71</v>
      </c>
      <c r="BO7" s="38">
        <v>1194.1500000000001</v>
      </c>
      <c r="BP7" s="38">
        <v>1209.4000000000001</v>
      </c>
      <c r="BQ7" s="38">
        <v>43.03</v>
      </c>
      <c r="BR7" s="38">
        <v>44.19</v>
      </c>
      <c r="BS7" s="38">
        <v>50.67</v>
      </c>
      <c r="BT7" s="38">
        <v>54.79</v>
      </c>
      <c r="BU7" s="38">
        <v>57.75</v>
      </c>
      <c r="BV7" s="38">
        <v>50.54</v>
      </c>
      <c r="BW7" s="38">
        <v>49.22</v>
      </c>
      <c r="BX7" s="38">
        <v>69.87</v>
      </c>
      <c r="BY7" s="38">
        <v>74.3</v>
      </c>
      <c r="BZ7" s="38">
        <v>72.260000000000005</v>
      </c>
      <c r="CA7" s="38">
        <v>74.48</v>
      </c>
      <c r="CB7" s="38">
        <v>416.61</v>
      </c>
      <c r="CC7" s="38">
        <v>407.78</v>
      </c>
      <c r="CD7" s="38">
        <v>355.14</v>
      </c>
      <c r="CE7" s="38">
        <v>330.26</v>
      </c>
      <c r="CF7" s="38">
        <v>313</v>
      </c>
      <c r="CG7" s="38">
        <v>320.36</v>
      </c>
      <c r="CH7" s="38">
        <v>332.02</v>
      </c>
      <c r="CI7" s="38">
        <v>234.96</v>
      </c>
      <c r="CJ7" s="38">
        <v>221.81</v>
      </c>
      <c r="CK7" s="38">
        <v>230.02</v>
      </c>
      <c r="CL7" s="38">
        <v>219.46</v>
      </c>
      <c r="CM7" s="38">
        <v>36.340000000000003</v>
      </c>
      <c r="CN7" s="38">
        <v>37.71</v>
      </c>
      <c r="CO7" s="38">
        <v>40.43</v>
      </c>
      <c r="CP7" s="38">
        <v>41.11</v>
      </c>
      <c r="CQ7" s="38">
        <v>39.89</v>
      </c>
      <c r="CR7" s="38">
        <v>34.74</v>
      </c>
      <c r="CS7" s="38">
        <v>36.65</v>
      </c>
      <c r="CT7" s="38">
        <v>42.9</v>
      </c>
      <c r="CU7" s="38">
        <v>43.36</v>
      </c>
      <c r="CV7" s="38">
        <v>42.56</v>
      </c>
      <c r="CW7" s="38">
        <v>42.82</v>
      </c>
      <c r="CX7" s="38">
        <v>68.430000000000007</v>
      </c>
      <c r="CY7" s="38">
        <v>68.819999999999993</v>
      </c>
      <c r="CZ7" s="38">
        <v>71.67</v>
      </c>
      <c r="DA7" s="38">
        <v>71.540000000000006</v>
      </c>
      <c r="DB7" s="38">
        <v>71.95</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陽子</cp:lastModifiedBy>
  <cp:lastPrinted>2020-01-31T06:51:58Z</cp:lastPrinted>
  <dcterms:created xsi:type="dcterms:W3CDTF">2019-12-05T05:13:45Z</dcterms:created>
  <dcterms:modified xsi:type="dcterms:W3CDTF">2020-01-31T06:55:49Z</dcterms:modified>
  <cp:category/>
</cp:coreProperties>
</file>