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61.80\財政課\☆★★財政課（共有）★★☆\★★調査ファイル\【H31】調査ファイル\回答済み\20200206_公営企業に係る「経営比較分析表」の分析等について\打ち返し回答\打ち返し（松江市）\"/>
    </mc:Choice>
  </mc:AlternateContent>
  <workbookProtection workbookAlgorithmName="SHA-512" workbookHashValue="IEoYVXk5ToUafd0b5JeKai0inHMFPL4yIPalin8QZUkRrFsku9dz+mwHVN9eJovjekHdRsaGG7xVwMbPuUs09Q==" workbookSaltValue="kWNve8iialwV0yYvFASgCA==" workbookSpinCount="100000" lockStructure="1"/>
  <bookViews>
    <workbookView xWindow="-120" yWindow="-120" windowWidth="20730" windowHeight="1131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<sst xmlns="http://schemas.openxmlformats.org/spreadsheetml/2006/main" count="245" uniqueCount="111">
  <si>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</si>
  <si>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</si>
  <si>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</si>
  <si>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</si>
  <si>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</si>
  <si>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</si>
  <si>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</si>
  <si>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</si>
  <si>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</si>
  <si>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</si>
  <si>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</si>
  <si>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</si>
  <si>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</si>
  <si>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</si>
  <si>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</si>
  <si>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</si>
  <si>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</si>
  <si>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</si>
  <si>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</si>
  <si>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</si>
  <si>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</si>
  <si>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</si>
  <si>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</si>
  <si>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</si>
  <si>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</si>
  <si>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</si>
  <si>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</si>
  <si>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</si>
  <si>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</si>
  <si>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</si>
  <si>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</si>
  <si>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</si>
  <si>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</si>
  <si>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</si>
  <si>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</si>
  <si>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</si>
  <si>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</si>
  <si>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</si>
  <si>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</si>
  <si>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</si>
  <si>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</si>
  <si>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</si>
  <si>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</si>
  <si>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</si>
  <si>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</si>
  <si>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</si>
  <si>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</si>
  <si>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</si>
  <si>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</si>
  <si>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</si>
  <si>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</si>
  <si>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</si>
  <si>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</si>
  <si>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</si>
  <si>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</si>
  <si>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</si>
  <si>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</si>
  <si>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</si>
  <si>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</si>
  <si>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</si>
  <si>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</si>
  <si>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</si>
  <si>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</si>
  <si>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</si>
  <si>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</si>
  <si>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</si>
  <si>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</si>
  <si>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</si>
  <si>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</si>
  <si>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</si>
  <si>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</si>
  <si>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</si>
  <si>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</si>
  <si>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</si>
  <si>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</si>
  <si>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</si>
  <si>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</si>
  <si>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</si>
  <si>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</si>
  <si>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</si>
  <si>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</si>
  <si>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</si>
  <si>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</si>
  <si>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</si>
  <si>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</si>
  <si>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</si>
  <si>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</si>
  <si>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</si>
  <si>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</si>
  <si>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</si>
  <si>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</si>
  <si>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</si>
  <si>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</si>
  <si>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</si>
  <si>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</si>
  <si>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</si>
  <si>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松江市</t>
  </si>
  <si>
    <t>法適用</t>
  </si>
  <si>
    <t>下水道事業</t>
  </si>
  <si>
    <t>個別排水処理</t>
  </si>
  <si>
    <t>L2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</si>
  <si>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</si>
  <si>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</si>
  <si>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</si>
  <si>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</si>
  <si>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</si>
  <si>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</si>
  <si>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</si>
  <si>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当市では平成30年度に、従来上下水道で別個に定めていた事業経営戦略プランを統合し、「上下水道事業の効果的な連動による健全な水循環の実現と地域防災力の向上」を主旨とする「第1次松江市上下水道事業経営計画」を策定した。今後は、この計画に基づき、公共下水道のほか、集落排水や公設浄化槽も含めた下水道事業全体で、収益確保・費用縮減と人材の育成による経営基盤の整備、建設改良等による下水道資産の維持運用に努める。
【経営基盤の整備】
　未接続世帯に対する接続勧奨の強化と、地形的要因や私道等の権利関係により接続ができない地域に対する接続促進（公共桝設置、管路整備）を一体的に取組み、接続件数増加による収益の確保を図る。
　今後の処理水量予測と施設能力等を勘案し、農業集落排水の公共下水道への接続などにより、施設の統廃合を進め維持管理費用の縮減を図る。
【老朽化対策】
　各施設の設備機器の更新計画、長寿命化計画を策定し、オーバーホール等の適切な実施により使用限界年数の延長を図るとともに、順次老朽化した設備機器の改修を進める。
</t>
  </si>
  <si>
    <t>　建設事業は平成14年度に完了している。現在、法定耐用年数に達するものはなく、今後当分の間は更新事業は発生しない予定である。
　①有形固定資産減価償却率は、年々上昇している。また、今後も上昇するものと見込んでいる。
　施設は各戸に設置する浄化槽のみで、管渠は有していない。</t>
    <rPh sb="6" eb="8">
      <t>ヘイセイ</t>
    </rPh>
    <rPh sb="10" eb="12">
      <t>ネンド</t>
    </rPh>
    <phoneticPr fontId="4"/>
  </si>
  <si>
    <t>　当事業は、対象世帯6戸の極めて小規模な事業であり、一般会計からの繰入れや長期前受金戻入など、使用料以外の収入を前提とし、さらに、公共下水道等他の事業と一体で経営しなければ、健全性が保てない状況である。
　①経常収支比率が100%を下回っている。総収益のうち下水道使用料の占める割合は51%であり、一般会計からの繰入金など使用料以外の収入を含めても費用が賄えない状況である。また、②累積欠損金については、他事業も含めた会計全体での欠損金が生じないよう、今後も、更なる経費削減を検討する必要がある。
　③流動比率は、10%未満の低い値であるが、これは流動負債に建設改良等に充てた企業債を含んでいることも影響している。その財源は次年度の使用料（一体で経営する他事業分も含む）や一般会計からの繰入金による収入を予定している。
　④企業債残高対事業規模比率は、企業債残高の減少に伴って前年度に比べ低下している。また、類似団体の平均値を下回っている。
　⑤経費回収率・⑥汚水処理原価は、減価償却費や支払利息等の費用のうち、一般会計からの繰入金などで賄った費用を除いて算定したものである。また、使用料で回収すべき経費が賄えていない状況であるが、他事業と一体で経営するとともに、今後は、更なる経費削減を検討する必要がある。
　⑦施設利用率が低いが、その要因は浄化槽の人槽規模に対し1戸当たりの人数が少ないこと等が考えられる。
　⑧水洗化率は100%である。</t>
    <rPh sb="116" eb="118">
      <t>シタマワ</t>
    </rPh>
    <rPh sb="123" eb="126">
      <t>ソウシュウエキ</t>
    </rPh>
    <rPh sb="129" eb="132">
      <t>ゲスイドウ</t>
    </rPh>
    <rPh sb="132" eb="135">
      <t>シヨウリョウ</t>
    </rPh>
    <rPh sb="136" eb="137">
      <t>シ</t>
    </rPh>
    <rPh sb="139" eb="141">
      <t>ワリアイ</t>
    </rPh>
    <rPh sb="202" eb="203">
      <t>タ</t>
    </rPh>
    <rPh sb="203" eb="205">
      <t>ジギョウ</t>
    </rPh>
    <rPh sb="206" eb="207">
      <t>フク</t>
    </rPh>
    <rPh sb="209" eb="211">
      <t>カイケイ</t>
    </rPh>
    <rPh sb="211" eb="213">
      <t>ゼンタイ</t>
    </rPh>
    <rPh sb="215" eb="218">
      <t>ケッソンキン</t>
    </rPh>
    <rPh sb="219" eb="220">
      <t>ショウ</t>
    </rPh>
    <rPh sb="226" eb="228">
      <t>コンゴ</t>
    </rPh>
    <rPh sb="260" eb="262">
      <t>ミマン</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</si>
</sst>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8">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b/>
      <sz val="15"/>
      <color theme="3"/>
      <name val="Yu Gothic"/>
      <family val="2"/>
      <charset val="128"/>
    </font>
    <font>
      <sz val="8"/>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7" fillId="0" borderId="6"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C42-46AE-821D-682B4DE669E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C42-46AE-821D-682B4DE669E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62.5</c:v>
                </c:pt>
                <c:pt idx="1">
                  <c:v>62.5</c:v>
                </c:pt>
                <c:pt idx="2">
                  <c:v>62.5</c:v>
                </c:pt>
                <c:pt idx="3">
                  <c:v>62.5</c:v>
                </c:pt>
                <c:pt idx="4">
                  <c:v>62.5</c:v>
                </c:pt>
              </c:numCache>
            </c:numRef>
          </c:val>
          <c:extLst>
            <c:ext xmlns:c16="http://schemas.microsoft.com/office/drawing/2014/chart" uri="{C3380CC4-5D6E-409C-BE32-E72D297353CC}">
              <c16:uniqueId val="{00000000-1D4E-484E-9F70-ACD9D884E0E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51.54</c:v>
                </c:pt>
                <c:pt idx="1">
                  <c:v>44.84</c:v>
                </c:pt>
                <c:pt idx="2">
                  <c:v>41.51</c:v>
                </c:pt>
                <c:pt idx="3">
                  <c:v>49.31</c:v>
                </c:pt>
                <c:pt idx="4">
                  <c:v>50.56</c:v>
                </c:pt>
              </c:numCache>
            </c:numRef>
          </c:val>
          <c:smooth val="0"/>
          <c:extLst>
            <c:ext xmlns:c16="http://schemas.microsoft.com/office/drawing/2014/chart" uri="{C3380CC4-5D6E-409C-BE32-E72D297353CC}">
              <c16:uniqueId val="{00000001-1D4E-484E-9F70-ACD9D884E0E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AAF0-4EAC-9918-F468853DE26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71.599999999999994</c:v>
                </c:pt>
                <c:pt idx="1">
                  <c:v>67.86</c:v>
                </c:pt>
                <c:pt idx="2">
                  <c:v>68.72</c:v>
                </c:pt>
                <c:pt idx="3">
                  <c:v>57.28</c:v>
                </c:pt>
                <c:pt idx="4">
                  <c:v>83.85</c:v>
                </c:pt>
              </c:numCache>
            </c:numRef>
          </c:val>
          <c:smooth val="0"/>
          <c:extLst>
            <c:ext xmlns:c16="http://schemas.microsoft.com/office/drawing/2014/chart" uri="{C3380CC4-5D6E-409C-BE32-E72D297353CC}">
              <c16:uniqueId val="{00000001-AAF0-4EAC-9918-F468853DE26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77.14</c:v>
                </c:pt>
                <c:pt idx="1">
                  <c:v>74.290000000000006</c:v>
                </c:pt>
                <c:pt idx="2">
                  <c:v>70.849999999999994</c:v>
                </c:pt>
                <c:pt idx="3">
                  <c:v>71.86</c:v>
                </c:pt>
                <c:pt idx="4">
                  <c:v>60.42</c:v>
                </c:pt>
              </c:numCache>
            </c:numRef>
          </c:val>
          <c:extLst>
            <c:ext xmlns:c16="http://schemas.microsoft.com/office/drawing/2014/chart" uri="{C3380CC4-5D6E-409C-BE32-E72D297353CC}">
              <c16:uniqueId val="{00000000-B406-4DB6-ACC5-8FCF0AD0BAE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99.54</c:v>
                </c:pt>
                <c:pt idx="1">
                  <c:v>105.63</c:v>
                </c:pt>
                <c:pt idx="2">
                  <c:v>100.37</c:v>
                </c:pt>
                <c:pt idx="3">
                  <c:v>109.03</c:v>
                </c:pt>
                <c:pt idx="4">
                  <c:v>86.84</c:v>
                </c:pt>
              </c:numCache>
            </c:numRef>
          </c:val>
          <c:smooth val="0"/>
          <c:extLst>
            <c:ext xmlns:c16="http://schemas.microsoft.com/office/drawing/2014/chart" uri="{C3380CC4-5D6E-409C-BE32-E72D297353CC}">
              <c16:uniqueId val="{00000001-B406-4DB6-ACC5-8FCF0AD0BAE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9.4499999999999993</c:v>
                </c:pt>
                <c:pt idx="1">
                  <c:v>14.4</c:v>
                </c:pt>
                <c:pt idx="2">
                  <c:v>19.34</c:v>
                </c:pt>
                <c:pt idx="3">
                  <c:v>24.29</c:v>
                </c:pt>
                <c:pt idx="4">
                  <c:v>29.26</c:v>
                </c:pt>
              </c:numCache>
            </c:numRef>
          </c:val>
          <c:extLst>
            <c:ext xmlns:c16="http://schemas.microsoft.com/office/drawing/2014/chart" uri="{C3380CC4-5D6E-409C-BE32-E72D297353CC}">
              <c16:uniqueId val="{00000000-84CB-4E58-BED3-89F6B02EDC3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23.72</c:v>
                </c:pt>
                <c:pt idx="1">
                  <c:v>17.809999999999999</c:v>
                </c:pt>
                <c:pt idx="2">
                  <c:v>18.600000000000001</c:v>
                </c:pt>
                <c:pt idx="3">
                  <c:v>9.51</c:v>
                </c:pt>
                <c:pt idx="4">
                  <c:v>44.22</c:v>
                </c:pt>
              </c:numCache>
            </c:numRef>
          </c:val>
          <c:smooth val="0"/>
          <c:extLst>
            <c:ext xmlns:c16="http://schemas.microsoft.com/office/drawing/2014/chart" uri="{C3380CC4-5D6E-409C-BE32-E72D297353CC}">
              <c16:uniqueId val="{00000001-84CB-4E58-BED3-89F6B02EDC3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A50-448F-A9F0-90E1B82FDA3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A50-448F-A9F0-90E1B82FDA3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856.51</c:v>
                </c:pt>
                <c:pt idx="1">
                  <c:v>806.74</c:v>
                </c:pt>
                <c:pt idx="2">
                  <c:v>905.84</c:v>
                </c:pt>
                <c:pt idx="3">
                  <c:v>928.04</c:v>
                </c:pt>
                <c:pt idx="4">
                  <c:v>1193.6400000000001</c:v>
                </c:pt>
              </c:numCache>
            </c:numRef>
          </c:val>
          <c:extLst>
            <c:ext xmlns:c16="http://schemas.microsoft.com/office/drawing/2014/chart" uri="{C3380CC4-5D6E-409C-BE32-E72D297353CC}">
              <c16:uniqueId val="{00000000-BC33-46C3-858A-0BC8253FE3A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59.52</c:v>
                </c:pt>
                <c:pt idx="1">
                  <c:v>102.8</c:v>
                </c:pt>
                <c:pt idx="2">
                  <c:v>55.24</c:v>
                </c:pt>
                <c:pt idx="3">
                  <c:v>34.340000000000003</c:v>
                </c:pt>
                <c:pt idx="4">
                  <c:v>254.32</c:v>
                </c:pt>
              </c:numCache>
            </c:numRef>
          </c:val>
          <c:smooth val="0"/>
          <c:extLst>
            <c:ext xmlns:c16="http://schemas.microsoft.com/office/drawing/2014/chart" uri="{C3380CC4-5D6E-409C-BE32-E72D297353CC}">
              <c16:uniqueId val="{00000001-BC33-46C3-858A-0BC8253FE3A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27.48</c:v>
                </c:pt>
                <c:pt idx="1">
                  <c:v>30.19</c:v>
                </c:pt>
                <c:pt idx="2">
                  <c:v>8.99</c:v>
                </c:pt>
                <c:pt idx="3">
                  <c:v>9.2899999999999991</c:v>
                </c:pt>
                <c:pt idx="4">
                  <c:v>8.49</c:v>
                </c:pt>
              </c:numCache>
            </c:numRef>
          </c:val>
          <c:extLst>
            <c:ext xmlns:c16="http://schemas.microsoft.com/office/drawing/2014/chart" uri="{C3380CC4-5D6E-409C-BE32-E72D297353CC}">
              <c16:uniqueId val="{00000000-3A31-4A19-AED9-EA92E76059E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322.33999999999997</c:v>
                </c:pt>
                <c:pt idx="1">
                  <c:v>366.75</c:v>
                </c:pt>
                <c:pt idx="2">
                  <c:v>291.2</c:v>
                </c:pt>
                <c:pt idx="3">
                  <c:v>202.79</c:v>
                </c:pt>
                <c:pt idx="4">
                  <c:v>277.89</c:v>
                </c:pt>
              </c:numCache>
            </c:numRef>
          </c:val>
          <c:smooth val="0"/>
          <c:extLst>
            <c:ext xmlns:c16="http://schemas.microsoft.com/office/drawing/2014/chart" uri="{C3380CC4-5D6E-409C-BE32-E72D297353CC}">
              <c16:uniqueId val="{00000001-3A31-4A19-AED9-EA92E76059E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333.09</c:v>
                </c:pt>
                <c:pt idx="1">
                  <c:v>287.23</c:v>
                </c:pt>
                <c:pt idx="2">
                  <c:v>291.97000000000003</c:v>
                </c:pt>
                <c:pt idx="3">
                  <c:v>419.19</c:v>
                </c:pt>
                <c:pt idx="4">
                  <c:v>305.93</c:v>
                </c:pt>
              </c:numCache>
            </c:numRef>
          </c:val>
          <c:extLst>
            <c:ext xmlns:c16="http://schemas.microsoft.com/office/drawing/2014/chart" uri="{C3380CC4-5D6E-409C-BE32-E72D297353CC}">
              <c16:uniqueId val="{00000000-A06D-4529-8DDB-C45843F6772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760.12</c:v>
                </c:pt>
                <c:pt idx="1">
                  <c:v>492.59</c:v>
                </c:pt>
                <c:pt idx="2">
                  <c:v>503.8</c:v>
                </c:pt>
                <c:pt idx="3">
                  <c:v>768.3</c:v>
                </c:pt>
                <c:pt idx="4">
                  <c:v>855.65</c:v>
                </c:pt>
              </c:numCache>
            </c:numRef>
          </c:val>
          <c:smooth val="0"/>
          <c:extLst>
            <c:ext xmlns:c16="http://schemas.microsoft.com/office/drawing/2014/chart" uri="{C3380CC4-5D6E-409C-BE32-E72D297353CC}">
              <c16:uniqueId val="{00000001-A06D-4529-8DDB-C45843F6772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55.93</c:v>
                </c:pt>
                <c:pt idx="1">
                  <c:v>60.13</c:v>
                </c:pt>
                <c:pt idx="2">
                  <c:v>56.96</c:v>
                </c:pt>
                <c:pt idx="3">
                  <c:v>58.15</c:v>
                </c:pt>
                <c:pt idx="4">
                  <c:v>43.95</c:v>
                </c:pt>
              </c:numCache>
            </c:numRef>
          </c:val>
          <c:extLst>
            <c:ext xmlns:c16="http://schemas.microsoft.com/office/drawing/2014/chart" uri="{C3380CC4-5D6E-409C-BE32-E72D297353CC}">
              <c16:uniqueId val="{00000000-7EA0-4ED3-A6C5-D226174BA9E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50.17</c:v>
                </c:pt>
                <c:pt idx="1">
                  <c:v>46.53</c:v>
                </c:pt>
                <c:pt idx="2">
                  <c:v>51.58</c:v>
                </c:pt>
                <c:pt idx="3">
                  <c:v>53.36</c:v>
                </c:pt>
                <c:pt idx="4">
                  <c:v>52.23</c:v>
                </c:pt>
              </c:numCache>
            </c:numRef>
          </c:val>
          <c:smooth val="0"/>
          <c:extLst>
            <c:ext xmlns:c16="http://schemas.microsoft.com/office/drawing/2014/chart" uri="{C3380CC4-5D6E-409C-BE32-E72D297353CC}">
              <c16:uniqueId val="{00000001-7EA0-4ED3-A6C5-D226174BA9E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272.99</c:v>
                </c:pt>
                <c:pt idx="1">
                  <c:v>255.73</c:v>
                </c:pt>
                <c:pt idx="2">
                  <c:v>268.57</c:v>
                </c:pt>
                <c:pt idx="3">
                  <c:v>266.13</c:v>
                </c:pt>
                <c:pt idx="4">
                  <c:v>351.44</c:v>
                </c:pt>
              </c:numCache>
            </c:numRef>
          </c:val>
          <c:extLst>
            <c:ext xmlns:c16="http://schemas.microsoft.com/office/drawing/2014/chart" uri="{C3380CC4-5D6E-409C-BE32-E72D297353CC}">
              <c16:uniqueId val="{00000000-8CC5-459B-AD9B-002EB2EC2BF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329.08</c:v>
                </c:pt>
                <c:pt idx="1">
                  <c:v>373.71</c:v>
                </c:pt>
                <c:pt idx="2">
                  <c:v>333.58</c:v>
                </c:pt>
                <c:pt idx="3">
                  <c:v>347.38</c:v>
                </c:pt>
                <c:pt idx="4">
                  <c:v>294.05</c:v>
                </c:pt>
              </c:numCache>
            </c:numRef>
          </c:val>
          <c:smooth val="0"/>
          <c:extLst>
            <c:ext xmlns:c16="http://schemas.microsoft.com/office/drawing/2014/chart" uri="{C3380CC4-5D6E-409C-BE32-E72D297353CC}">
              <c16:uniqueId val="{00000001-8CC5-459B-AD9B-002EB2EC2BF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【180.68】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【860.68】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I10"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3" t="str">
        <f>データ!H6</f>
        <v>島根県　松江市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c r="A8" s="2"/>
      <c r="B8" s="48" t="str">
        <f>データ!I6</f>
        <v>法適用</v>
      </c>
      <c r="C8" s="48"/>
      <c r="D8" s="48"/>
      <c r="E8" s="48"/>
      <c r="F8" s="48"/>
      <c r="G8" s="48"/>
      <c r="H8" s="48"/>
      <c r="I8" s="48" t="str">
        <f>データ!J6</f>
        <v>下水道事業</v>
      </c>
      <c r="J8" s="48"/>
      <c r="K8" s="48"/>
      <c r="L8" s="48"/>
      <c r="M8" s="48"/>
      <c r="N8" s="48"/>
      <c r="O8" s="48"/>
      <c r="P8" s="48" t="str">
        <f>データ!K6</f>
        <v>個別排水処理</v>
      </c>
      <c r="Q8" s="48"/>
      <c r="R8" s="48"/>
      <c r="S8" s="48"/>
      <c r="T8" s="48"/>
      <c r="U8" s="48"/>
      <c r="V8" s="48"/>
      <c r="W8" s="48" t="str">
        <f>データ!L6</f>
        <v>L2</v>
      </c>
      <c r="X8" s="48"/>
      <c r="Y8" s="48"/>
      <c r="Z8" s="48"/>
      <c r="AA8" s="48"/>
      <c r="AB8" s="48"/>
      <c r="AC8" s="48"/>
      <c r="AD8" s="49" t="str">
        <f>データ!$M$6</f>
        <v>自治体職員</v>
      </c>
      <c r="AE8" s="49"/>
      <c r="AF8" s="49"/>
      <c r="AG8" s="49"/>
      <c r="AH8" s="49"/>
      <c r="AI8" s="49"/>
      <c r="AJ8" s="49"/>
      <c r="AK8" s="3"/>
      <c r="AL8" s="50">
        <f>データ!S6</f>
        <v>202906</v>
      </c>
      <c r="AM8" s="50"/>
      <c r="AN8" s="50"/>
      <c r="AO8" s="50"/>
      <c r="AP8" s="50"/>
      <c r="AQ8" s="50"/>
      <c r="AR8" s="50"/>
      <c r="AS8" s="50"/>
      <c r="AT8" s="45">
        <f>データ!T6</f>
        <v>572.99</v>
      </c>
      <c r="AU8" s="45"/>
      <c r="AV8" s="45"/>
      <c r="AW8" s="45"/>
      <c r="AX8" s="45"/>
      <c r="AY8" s="45"/>
      <c r="AZ8" s="45"/>
      <c r="BA8" s="45"/>
      <c r="BB8" s="45">
        <f>データ!U6</f>
        <v>354.12</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c r="A10" s="2"/>
      <c r="B10" s="45" t="str">
        <f>データ!N6</f>
        <v>-</v>
      </c>
      <c r="C10" s="45"/>
      <c r="D10" s="45"/>
      <c r="E10" s="45"/>
      <c r="F10" s="45"/>
      <c r="G10" s="45"/>
      <c r="H10" s="45"/>
      <c r="I10" s="45">
        <f>データ!O6</f>
        <v>-15.37</v>
      </c>
      <c r="J10" s="45"/>
      <c r="K10" s="45"/>
      <c r="L10" s="45"/>
      <c r="M10" s="45"/>
      <c r="N10" s="45"/>
      <c r="O10" s="45"/>
      <c r="P10" s="45">
        <f>データ!P6</f>
        <v>0.01</v>
      </c>
      <c r="Q10" s="45"/>
      <c r="R10" s="45"/>
      <c r="S10" s="45"/>
      <c r="T10" s="45"/>
      <c r="U10" s="45"/>
      <c r="V10" s="45"/>
      <c r="W10" s="45">
        <f>データ!Q6</f>
        <v>100</v>
      </c>
      <c r="X10" s="45"/>
      <c r="Y10" s="45"/>
      <c r="Z10" s="45"/>
      <c r="AA10" s="45"/>
      <c r="AB10" s="45"/>
      <c r="AC10" s="45"/>
      <c r="AD10" s="50">
        <f>データ!R6</f>
        <v>3024</v>
      </c>
      <c r="AE10" s="50"/>
      <c r="AF10" s="50"/>
      <c r="AG10" s="50"/>
      <c r="AH10" s="50"/>
      <c r="AI10" s="50"/>
      <c r="AJ10" s="50"/>
      <c r="AK10" s="2"/>
      <c r="AL10" s="50">
        <f>データ!V6</f>
        <v>15</v>
      </c>
      <c r="AM10" s="50"/>
      <c r="AN10" s="50"/>
      <c r="AO10" s="50"/>
      <c r="AP10" s="50"/>
      <c r="AQ10" s="50"/>
      <c r="AR10" s="50"/>
      <c r="AS10" s="50"/>
      <c r="AT10" s="45">
        <f>データ!W6</f>
        <v>0.24</v>
      </c>
      <c r="AU10" s="45"/>
      <c r="AV10" s="45"/>
      <c r="AW10" s="45"/>
      <c r="AX10" s="45"/>
      <c r="AY10" s="45"/>
      <c r="AZ10" s="45"/>
      <c r="BA10" s="45"/>
      <c r="BB10" s="45">
        <f>データ!X6</f>
        <v>62.5</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56" t="s">
        <v>26</v>
      </c>
      <c r="BM14" s="57"/>
      <c r="BN14" s="57"/>
      <c r="BO14" s="57"/>
      <c r="BP14" s="57"/>
      <c r="BQ14" s="57"/>
      <c r="BR14" s="57"/>
      <c r="BS14" s="57"/>
      <c r="BT14" s="57"/>
      <c r="BU14" s="57"/>
      <c r="BV14" s="57"/>
      <c r="BW14" s="57"/>
      <c r="BX14" s="57"/>
      <c r="BY14" s="57"/>
      <c r="BZ14" s="58"/>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59"/>
      <c r="BM15" s="60"/>
      <c r="BN15" s="60"/>
      <c r="BO15" s="60"/>
      <c r="BP15" s="60"/>
      <c r="BQ15" s="60"/>
      <c r="BR15" s="60"/>
      <c r="BS15" s="60"/>
      <c r="BT15" s="60"/>
      <c r="BU15" s="60"/>
      <c r="BV15" s="60"/>
      <c r="BW15" s="60"/>
      <c r="BX15" s="60"/>
      <c r="BY15" s="60"/>
      <c r="BZ15" s="61"/>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110</v>
      </c>
      <c r="BM16" s="76"/>
      <c r="BN16" s="76"/>
      <c r="BO16" s="76"/>
      <c r="BP16" s="76"/>
      <c r="BQ16" s="76"/>
      <c r="BR16" s="76"/>
      <c r="BS16" s="76"/>
      <c r="BT16" s="76"/>
      <c r="BU16" s="76"/>
      <c r="BV16" s="76"/>
      <c r="BW16" s="76"/>
      <c r="BX16" s="76"/>
      <c r="BY16" s="76"/>
      <c r="BZ16" s="77"/>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5"/>
      <c r="BM34" s="76"/>
      <c r="BN34" s="76"/>
      <c r="BO34" s="76"/>
      <c r="BP34" s="76"/>
      <c r="BQ34" s="76"/>
      <c r="BR34" s="76"/>
      <c r="BS34" s="76"/>
      <c r="BT34" s="76"/>
      <c r="BU34" s="76"/>
      <c r="BV34" s="76"/>
      <c r="BW34" s="76"/>
      <c r="BX34" s="76"/>
      <c r="BY34" s="76"/>
      <c r="BZ34" s="77"/>
    </row>
    <row r="35" spans="1:78" ht="13.5" customHeight="1">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5"/>
      <c r="BM35" s="76"/>
      <c r="BN35" s="76"/>
      <c r="BO35" s="76"/>
      <c r="BP35" s="76"/>
      <c r="BQ35" s="76"/>
      <c r="BR35" s="76"/>
      <c r="BS35" s="76"/>
      <c r="BT35" s="76"/>
      <c r="BU35" s="76"/>
      <c r="BV35" s="76"/>
      <c r="BW35" s="76"/>
      <c r="BX35" s="76"/>
      <c r="BY35" s="76"/>
      <c r="BZ35" s="77"/>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27</v>
      </c>
      <c r="BM45" s="57"/>
      <c r="BN45" s="57"/>
      <c r="BO45" s="57"/>
      <c r="BP45" s="57"/>
      <c r="BQ45" s="57"/>
      <c r="BR45" s="57"/>
      <c r="BS45" s="57"/>
      <c r="BT45" s="57"/>
      <c r="BU45" s="57"/>
      <c r="BV45" s="57"/>
      <c r="BW45" s="57"/>
      <c r="BX45" s="57"/>
      <c r="BY45" s="57"/>
      <c r="BZ45" s="58"/>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109</v>
      </c>
      <c r="BM47" s="76"/>
      <c r="BN47" s="76"/>
      <c r="BO47" s="76"/>
      <c r="BP47" s="76"/>
      <c r="BQ47" s="76"/>
      <c r="BR47" s="76"/>
      <c r="BS47" s="76"/>
      <c r="BT47" s="76"/>
      <c r="BU47" s="76"/>
      <c r="BV47" s="76"/>
      <c r="BW47" s="76"/>
      <c r="BX47" s="76"/>
      <c r="BY47" s="76"/>
      <c r="BZ47" s="77"/>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5"/>
      <c r="BM56" s="76"/>
      <c r="BN56" s="76"/>
      <c r="BO56" s="76"/>
      <c r="BP56" s="76"/>
      <c r="BQ56" s="76"/>
      <c r="BR56" s="76"/>
      <c r="BS56" s="76"/>
      <c r="BT56" s="76"/>
      <c r="BU56" s="76"/>
      <c r="BV56" s="76"/>
      <c r="BW56" s="76"/>
      <c r="BX56" s="76"/>
      <c r="BY56" s="76"/>
      <c r="BZ56" s="77"/>
    </row>
    <row r="57" spans="1:78" ht="13.5" customHeight="1">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5"/>
      <c r="BM57" s="76"/>
      <c r="BN57" s="76"/>
      <c r="BO57" s="76"/>
      <c r="BP57" s="76"/>
      <c r="BQ57" s="76"/>
      <c r="BR57" s="76"/>
      <c r="BS57" s="76"/>
      <c r="BT57" s="76"/>
      <c r="BU57" s="76"/>
      <c r="BV57" s="76"/>
      <c r="BW57" s="76"/>
      <c r="BX57" s="76"/>
      <c r="BY57" s="76"/>
      <c r="BZ57" s="77"/>
    </row>
    <row r="58" spans="1:78" ht="13.5" customHeight="1">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5"/>
      <c r="BM58" s="76"/>
      <c r="BN58" s="76"/>
      <c r="BO58" s="76"/>
      <c r="BP58" s="76"/>
      <c r="BQ58" s="76"/>
      <c r="BR58" s="76"/>
      <c r="BS58" s="76"/>
      <c r="BT58" s="76"/>
      <c r="BU58" s="76"/>
      <c r="BV58" s="76"/>
      <c r="BW58" s="76"/>
      <c r="BX58" s="76"/>
      <c r="BY58" s="76"/>
      <c r="BZ58" s="77"/>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5"/>
      <c r="BM59" s="76"/>
      <c r="BN59" s="76"/>
      <c r="BO59" s="76"/>
      <c r="BP59" s="76"/>
      <c r="BQ59" s="76"/>
      <c r="BR59" s="76"/>
      <c r="BS59" s="76"/>
      <c r="BT59" s="76"/>
      <c r="BU59" s="76"/>
      <c r="BV59" s="76"/>
      <c r="BW59" s="76"/>
      <c r="BX59" s="76"/>
      <c r="BY59" s="76"/>
      <c r="BZ59" s="77"/>
    </row>
    <row r="60" spans="1:78" ht="13.5" customHeight="1">
      <c r="A60" s="2"/>
      <c r="B60" s="53" t="s">
        <v>28</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75"/>
      <c r="BM60" s="76"/>
      <c r="BN60" s="76"/>
      <c r="BO60" s="76"/>
      <c r="BP60" s="76"/>
      <c r="BQ60" s="76"/>
      <c r="BR60" s="76"/>
      <c r="BS60" s="76"/>
      <c r="BT60" s="76"/>
      <c r="BU60" s="76"/>
      <c r="BV60" s="76"/>
      <c r="BW60" s="76"/>
      <c r="BX60" s="76"/>
      <c r="BY60" s="76"/>
      <c r="BZ60" s="77"/>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75"/>
      <c r="BM61" s="76"/>
      <c r="BN61" s="76"/>
      <c r="BO61" s="76"/>
      <c r="BP61" s="76"/>
      <c r="BQ61" s="76"/>
      <c r="BR61" s="76"/>
      <c r="BS61" s="76"/>
      <c r="BT61" s="76"/>
      <c r="BU61" s="76"/>
      <c r="BV61" s="76"/>
      <c r="BW61" s="76"/>
      <c r="BX61" s="76"/>
      <c r="BY61" s="76"/>
      <c r="BZ61" s="77"/>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29</v>
      </c>
      <c r="BM64" s="57"/>
      <c r="BN64" s="57"/>
      <c r="BO64" s="57"/>
      <c r="BP64" s="57"/>
      <c r="BQ64" s="57"/>
      <c r="BR64" s="57"/>
      <c r="BS64" s="57"/>
      <c r="BT64" s="57"/>
      <c r="BU64" s="57"/>
      <c r="BV64" s="57"/>
      <c r="BW64" s="57"/>
      <c r="BX64" s="57"/>
      <c r="BY64" s="57"/>
      <c r="BZ64" s="58"/>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108</v>
      </c>
      <c r="BM66" s="63"/>
      <c r="BN66" s="63"/>
      <c r="BO66" s="63"/>
      <c r="BP66" s="63"/>
      <c r="BQ66" s="63"/>
      <c r="BR66" s="63"/>
      <c r="BS66" s="63"/>
      <c r="BT66" s="63"/>
      <c r="BU66" s="63"/>
      <c r="BV66" s="63"/>
      <c r="BW66" s="63"/>
      <c r="BX66" s="63"/>
      <c r="BY66" s="63"/>
      <c r="BZ66" s="64"/>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c r="C83" s="2" t="s">
        <v>30</v>
      </c>
    </row>
    <row r="84" spans="1:78" hidden="1">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c r="B85" s="26"/>
      <c r="C85" s="26"/>
      <c r="D85" s="26"/>
      <c r="E85" s="26" t="str">
        <f>データ!AI6</f>
        <v>【91.71】</v>
      </c>
      <c r="F85" s="26" t="str">
        <f>データ!AT6</f>
        <v>【180.68】</v>
      </c>
      <c r="G85" s="26" t="str">
        <f>データ!BE6</f>
        <v>【273.97】</v>
      </c>
      <c r="H85" s="26" t="str">
        <f>データ!BP6</f>
        <v>【860.68】</v>
      </c>
      <c r="I85" s="26" t="str">
        <f>データ!CA6</f>
        <v>【52.12】</v>
      </c>
      <c r="J85" s="26" t="str">
        <f>データ!CL6</f>
        <v>【299.14】</v>
      </c>
      <c r="K85" s="26" t="str">
        <f>データ!CW6</f>
        <v>【50.35】</v>
      </c>
      <c r="L85" s="26" t="str">
        <f>データ!DH6</f>
        <v>【81.14】</v>
      </c>
      <c r="M85" s="26" t="str">
        <f>データ!DS6</f>
        <v>【38.00】</v>
      </c>
      <c r="N85" s="26" t="str">
        <f>データ!ED6</f>
        <v>【-】</v>
      </c>
      <c r="O85" s="26" t="str">
        <f>データ!EO6</f>
        <v>【-】</v>
      </c>
    </row>
  </sheetData>
  <sheetProtection algorithmName="SHA-512" hashValue="JWn1DOfHvhIWeueN5zmIndW7Ck0fzw6VFGRYHbZHbb2RmiYFuvJpqPtC8W8fo19cwmofZ3he4thNmAZn4locyw==" saltValue="uXKUcIDtZyEdlULtDH2ci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cols>
    <col min="2" max="144" width="11.875" customWidth="1"/>
  </cols>
  <sheetData>
    <row r="1" spans="1:148">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c r="A3" s="28" t="s">
        <v>45</v>
      </c>
      <c r="B3" s="29" t="s">
        <v>46</v>
      </c>
      <c r="C3" s="29" t="s">
        <v>47</v>
      </c>
      <c r="D3" s="29" t="s">
        <v>48</v>
      </c>
      <c r="E3" s="29" t="s">
        <v>49</v>
      </c>
      <c r="F3" s="29" t="s">
        <v>50</v>
      </c>
      <c r="G3" s="29" t="s">
        <v>51</v>
      </c>
      <c r="H3" s="82" t="s">
        <v>52</v>
      </c>
      <c r="I3" s="83"/>
      <c r="J3" s="83"/>
      <c r="K3" s="83"/>
      <c r="L3" s="83"/>
      <c r="M3" s="83"/>
      <c r="N3" s="83"/>
      <c r="O3" s="83"/>
      <c r="P3" s="83"/>
      <c r="Q3" s="83"/>
      <c r="R3" s="83"/>
      <c r="S3" s="83"/>
      <c r="T3" s="83"/>
      <c r="U3" s="83"/>
      <c r="V3" s="83"/>
      <c r="W3" s="83"/>
      <c r="X3" s="84"/>
      <c r="Y3" s="88" t="s">
        <v>53</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54</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8">
      <c r="A4" s="28" t="s">
        <v>55</v>
      </c>
      <c r="B4" s="30"/>
      <c r="C4" s="30"/>
      <c r="D4" s="30"/>
      <c r="E4" s="30"/>
      <c r="F4" s="30"/>
      <c r="G4" s="30"/>
      <c r="H4" s="85"/>
      <c r="I4" s="86"/>
      <c r="J4" s="86"/>
      <c r="K4" s="86"/>
      <c r="L4" s="86"/>
      <c r="M4" s="86"/>
      <c r="N4" s="86"/>
      <c r="O4" s="86"/>
      <c r="P4" s="86"/>
      <c r="Q4" s="86"/>
      <c r="R4" s="86"/>
      <c r="S4" s="86"/>
      <c r="T4" s="86"/>
      <c r="U4" s="86"/>
      <c r="V4" s="86"/>
      <c r="W4" s="86"/>
      <c r="X4" s="87"/>
      <c r="Y4" s="81" t="s">
        <v>56</v>
      </c>
      <c r="Z4" s="81"/>
      <c r="AA4" s="81"/>
      <c r="AB4" s="81"/>
      <c r="AC4" s="81"/>
      <c r="AD4" s="81"/>
      <c r="AE4" s="81"/>
      <c r="AF4" s="81"/>
      <c r="AG4" s="81"/>
      <c r="AH4" s="81"/>
      <c r="AI4" s="81"/>
      <c r="AJ4" s="81" t="s">
        <v>57</v>
      </c>
      <c r="AK4" s="81"/>
      <c r="AL4" s="81"/>
      <c r="AM4" s="81"/>
      <c r="AN4" s="81"/>
      <c r="AO4" s="81"/>
      <c r="AP4" s="81"/>
      <c r="AQ4" s="81"/>
      <c r="AR4" s="81"/>
      <c r="AS4" s="81"/>
      <c r="AT4" s="81"/>
      <c r="AU4" s="81" t="s">
        <v>58</v>
      </c>
      <c r="AV4" s="81"/>
      <c r="AW4" s="81"/>
      <c r="AX4" s="81"/>
      <c r="AY4" s="81"/>
      <c r="AZ4" s="81"/>
      <c r="BA4" s="81"/>
      <c r="BB4" s="81"/>
      <c r="BC4" s="81"/>
      <c r="BD4" s="81"/>
      <c r="BE4" s="81"/>
      <c r="BF4" s="81" t="s">
        <v>59</v>
      </c>
      <c r="BG4" s="81"/>
      <c r="BH4" s="81"/>
      <c r="BI4" s="81"/>
      <c r="BJ4" s="81"/>
      <c r="BK4" s="81"/>
      <c r="BL4" s="81"/>
      <c r="BM4" s="81"/>
      <c r="BN4" s="81"/>
      <c r="BO4" s="81"/>
      <c r="BP4" s="81"/>
      <c r="BQ4" s="81" t="s">
        <v>60</v>
      </c>
      <c r="BR4" s="81"/>
      <c r="BS4" s="81"/>
      <c r="BT4" s="81"/>
      <c r="BU4" s="81"/>
      <c r="BV4" s="81"/>
      <c r="BW4" s="81"/>
      <c r="BX4" s="81"/>
      <c r="BY4" s="81"/>
      <c r="BZ4" s="81"/>
      <c r="CA4" s="81"/>
      <c r="CB4" s="81" t="s">
        <v>61</v>
      </c>
      <c r="CC4" s="81"/>
      <c r="CD4" s="81"/>
      <c r="CE4" s="81"/>
      <c r="CF4" s="81"/>
      <c r="CG4" s="81"/>
      <c r="CH4" s="81"/>
      <c r="CI4" s="81"/>
      <c r="CJ4" s="81"/>
      <c r="CK4" s="81"/>
      <c r="CL4" s="81"/>
      <c r="CM4" s="81" t="s">
        <v>62</v>
      </c>
      <c r="CN4" s="81"/>
      <c r="CO4" s="81"/>
      <c r="CP4" s="81"/>
      <c r="CQ4" s="81"/>
      <c r="CR4" s="81"/>
      <c r="CS4" s="81"/>
      <c r="CT4" s="81"/>
      <c r="CU4" s="81"/>
      <c r="CV4" s="81"/>
      <c r="CW4" s="81"/>
      <c r="CX4" s="81" t="s">
        <v>63</v>
      </c>
      <c r="CY4" s="81"/>
      <c r="CZ4" s="81"/>
      <c r="DA4" s="81"/>
      <c r="DB4" s="81"/>
      <c r="DC4" s="81"/>
      <c r="DD4" s="81"/>
      <c r="DE4" s="81"/>
      <c r="DF4" s="81"/>
      <c r="DG4" s="81"/>
      <c r="DH4" s="81"/>
      <c r="DI4" s="81" t="s">
        <v>64</v>
      </c>
      <c r="DJ4" s="81"/>
      <c r="DK4" s="81"/>
      <c r="DL4" s="81"/>
      <c r="DM4" s="81"/>
      <c r="DN4" s="81"/>
      <c r="DO4" s="81"/>
      <c r="DP4" s="81"/>
      <c r="DQ4" s="81"/>
      <c r="DR4" s="81"/>
      <c r="DS4" s="81"/>
      <c r="DT4" s="81" t="s">
        <v>65</v>
      </c>
      <c r="DU4" s="81"/>
      <c r="DV4" s="81"/>
      <c r="DW4" s="81"/>
      <c r="DX4" s="81"/>
      <c r="DY4" s="81"/>
      <c r="DZ4" s="81"/>
      <c r="EA4" s="81"/>
      <c r="EB4" s="81"/>
      <c r="EC4" s="81"/>
      <c r="ED4" s="81"/>
      <c r="EE4" s="81" t="s">
        <v>66</v>
      </c>
      <c r="EF4" s="81"/>
      <c r="EG4" s="81"/>
      <c r="EH4" s="81"/>
      <c r="EI4" s="81"/>
      <c r="EJ4" s="81"/>
      <c r="EK4" s="81"/>
      <c r="EL4" s="81"/>
      <c r="EM4" s="81"/>
      <c r="EN4" s="81"/>
      <c r="EO4" s="81"/>
    </row>
    <row r="5" spans="1:148">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c r="A6" s="28" t="s">
        <v>95</v>
      </c>
      <c r="B6" s="33">
        <f>B7</f>
        <v>2018</v>
      </c>
      <c r="C6" s="33">
        <f t="shared" ref="C6:X6" si="3">C7</f>
        <v>322016</v>
      </c>
      <c r="D6" s="33">
        <f t="shared" si="3"/>
        <v>46</v>
      </c>
      <c r="E6" s="33">
        <f t="shared" si="3"/>
        <v>18</v>
      </c>
      <c r="F6" s="33">
        <f t="shared" si="3"/>
        <v>1</v>
      </c>
      <c r="G6" s="33">
        <f t="shared" si="3"/>
        <v>0</v>
      </c>
      <c r="H6" s="33" t="str">
        <f t="shared" si="3"/>
        <v>島根県　松江市</v>
      </c>
      <c r="I6" s="33" t="str">
        <f t="shared" si="3"/>
        <v>法適用</v>
      </c>
      <c r="J6" s="33" t="str">
        <f t="shared" si="3"/>
        <v>下水道事業</v>
      </c>
      <c r="K6" s="33" t="str">
        <f t="shared" si="3"/>
        <v>個別排水処理</v>
      </c>
      <c r="L6" s="33" t="str">
        <f t="shared" si="3"/>
        <v>L2</v>
      </c>
      <c r="M6" s="33" t="str">
        <f t="shared" si="3"/>
        <v>自治体職員</v>
      </c>
      <c r="N6" s="34" t="str">
        <f t="shared" si="3"/>
        <v>-</v>
      </c>
      <c r="O6" s="34">
        <f t="shared" si="3"/>
        <v>-15.37</v>
      </c>
      <c r="P6" s="34">
        <f t="shared" si="3"/>
        <v>0.01</v>
      </c>
      <c r="Q6" s="34">
        <f t="shared" si="3"/>
        <v>100</v>
      </c>
      <c r="R6" s="34">
        <f t="shared" si="3"/>
        <v>3024</v>
      </c>
      <c r="S6" s="34">
        <f t="shared" si="3"/>
        <v>202906</v>
      </c>
      <c r="T6" s="34">
        <f t="shared" si="3"/>
        <v>572.99</v>
      </c>
      <c r="U6" s="34">
        <f t="shared" si="3"/>
        <v>354.12</v>
      </c>
      <c r="V6" s="34">
        <f t="shared" si="3"/>
        <v>15</v>
      </c>
      <c r="W6" s="34">
        <f t="shared" si="3"/>
        <v>0.24</v>
      </c>
      <c r="X6" s="34">
        <f t="shared" si="3"/>
        <v>62.5</v>
      </c>
      <c r="Y6" s="35">
        <f>IF(Y7="",NA(),Y7)</f>
        <v>77.14</v>
      </c>
      <c r="Z6" s="35">
        <f t="shared" ref="Z6:AH6" si="4">IF(Z7="",NA(),Z7)</f>
        <v>74.290000000000006</v>
      </c>
      <c r="AA6" s="35">
        <f t="shared" si="4"/>
        <v>70.849999999999994</v>
      </c>
      <c r="AB6" s="35">
        <f t="shared" si="4"/>
        <v>71.86</v>
      </c>
      <c r="AC6" s="35">
        <f t="shared" si="4"/>
        <v>60.42</v>
      </c>
      <c r="AD6" s="35">
        <f t="shared" si="4"/>
        <v>99.54</v>
      </c>
      <c r="AE6" s="35">
        <f t="shared" si="4"/>
        <v>105.63</v>
      </c>
      <c r="AF6" s="35">
        <f t="shared" si="4"/>
        <v>100.37</v>
      </c>
      <c r="AG6" s="35">
        <f t="shared" si="4"/>
        <v>109.03</v>
      </c>
      <c r="AH6" s="35">
        <f t="shared" si="4"/>
        <v>86.84</v>
      </c>
      <c r="AI6" s="34" t="str">
        <f>IF(AI7="","",IF(AI7="-","【-】","【"&amp;SUBSTITUTE(TEXT(AI7,"#,##0.00"),"-","△")&amp;"】"))</f>
        <v>【91.71】</v>
      </c>
      <c r="AJ6" s="35">
        <f>IF(AJ7="",NA(),AJ7)</f>
        <v>856.51</v>
      </c>
      <c r="AK6" s="35">
        <f t="shared" ref="AK6:AS6" si="5">IF(AK7="",NA(),AK7)</f>
        <v>806.74</v>
      </c>
      <c r="AL6" s="35">
        <f t="shared" si="5"/>
        <v>905.84</v>
      </c>
      <c r="AM6" s="35">
        <f t="shared" si="5"/>
        <v>928.04</v>
      </c>
      <c r="AN6" s="35">
        <f t="shared" si="5"/>
        <v>1193.6400000000001</v>
      </c>
      <c r="AO6" s="35">
        <f t="shared" si="5"/>
        <v>59.52</v>
      </c>
      <c r="AP6" s="35">
        <f t="shared" si="5"/>
        <v>102.8</v>
      </c>
      <c r="AQ6" s="35">
        <f t="shared" si="5"/>
        <v>55.24</v>
      </c>
      <c r="AR6" s="35">
        <f t="shared" si="5"/>
        <v>34.340000000000003</v>
      </c>
      <c r="AS6" s="35">
        <f t="shared" si="5"/>
        <v>254.32</v>
      </c>
      <c r="AT6" s="34" t="str">
        <f>IF(AT7="","",IF(AT7="-","【-】","【"&amp;SUBSTITUTE(TEXT(AT7,"#,##0.00"),"-","△")&amp;"】"))</f>
        <v>【180.68】</v>
      </c>
      <c r="AU6" s="35">
        <f>IF(AU7="",NA(),AU7)</f>
        <v>27.48</v>
      </c>
      <c r="AV6" s="35">
        <f t="shared" ref="AV6:BD6" si="6">IF(AV7="",NA(),AV7)</f>
        <v>30.19</v>
      </c>
      <c r="AW6" s="35">
        <f t="shared" si="6"/>
        <v>8.99</v>
      </c>
      <c r="AX6" s="35">
        <f t="shared" si="6"/>
        <v>9.2899999999999991</v>
      </c>
      <c r="AY6" s="35">
        <f t="shared" si="6"/>
        <v>8.49</v>
      </c>
      <c r="AZ6" s="35">
        <f t="shared" si="6"/>
        <v>322.33999999999997</v>
      </c>
      <c r="BA6" s="35">
        <f t="shared" si="6"/>
        <v>366.75</v>
      </c>
      <c r="BB6" s="35">
        <f t="shared" si="6"/>
        <v>291.2</v>
      </c>
      <c r="BC6" s="35">
        <f t="shared" si="6"/>
        <v>202.79</v>
      </c>
      <c r="BD6" s="35">
        <f t="shared" si="6"/>
        <v>277.89</v>
      </c>
      <c r="BE6" s="34" t="str">
        <f>IF(BE7="","",IF(BE7="-","【-】","【"&amp;SUBSTITUTE(TEXT(BE7,"#,##0.00"),"-","△")&amp;"】"))</f>
        <v>【273.97】</v>
      </c>
      <c r="BF6" s="35">
        <f>IF(BF7="",NA(),BF7)</f>
        <v>333.09</v>
      </c>
      <c r="BG6" s="35">
        <f t="shared" ref="BG6:BO6" si="7">IF(BG7="",NA(),BG7)</f>
        <v>287.23</v>
      </c>
      <c r="BH6" s="35">
        <f t="shared" si="7"/>
        <v>291.97000000000003</v>
      </c>
      <c r="BI6" s="35">
        <f t="shared" si="7"/>
        <v>419.19</v>
      </c>
      <c r="BJ6" s="35">
        <f t="shared" si="7"/>
        <v>305.93</v>
      </c>
      <c r="BK6" s="35">
        <f t="shared" si="7"/>
        <v>760.12</v>
      </c>
      <c r="BL6" s="35">
        <f t="shared" si="7"/>
        <v>492.59</v>
      </c>
      <c r="BM6" s="35">
        <f t="shared" si="7"/>
        <v>503.8</v>
      </c>
      <c r="BN6" s="35">
        <f t="shared" si="7"/>
        <v>768.3</v>
      </c>
      <c r="BO6" s="35">
        <f t="shared" si="7"/>
        <v>855.65</v>
      </c>
      <c r="BP6" s="34" t="str">
        <f>IF(BP7="","",IF(BP7="-","【-】","【"&amp;SUBSTITUTE(TEXT(BP7,"#,##0.00"),"-","△")&amp;"】"))</f>
        <v>【860.68】</v>
      </c>
      <c r="BQ6" s="35">
        <f>IF(BQ7="",NA(),BQ7)</f>
        <v>55.93</v>
      </c>
      <c r="BR6" s="35">
        <f t="shared" ref="BR6:BZ6" si="8">IF(BR7="",NA(),BR7)</f>
        <v>60.13</v>
      </c>
      <c r="BS6" s="35">
        <f t="shared" si="8"/>
        <v>56.96</v>
      </c>
      <c r="BT6" s="35">
        <f t="shared" si="8"/>
        <v>58.15</v>
      </c>
      <c r="BU6" s="35">
        <f t="shared" si="8"/>
        <v>43.95</v>
      </c>
      <c r="BV6" s="35">
        <f t="shared" si="8"/>
        <v>50.17</v>
      </c>
      <c r="BW6" s="35">
        <f t="shared" si="8"/>
        <v>46.53</v>
      </c>
      <c r="BX6" s="35">
        <f t="shared" si="8"/>
        <v>51.58</v>
      </c>
      <c r="BY6" s="35">
        <f t="shared" si="8"/>
        <v>53.36</v>
      </c>
      <c r="BZ6" s="35">
        <f t="shared" si="8"/>
        <v>52.23</v>
      </c>
      <c r="CA6" s="34" t="str">
        <f>IF(CA7="","",IF(CA7="-","【-】","【"&amp;SUBSTITUTE(TEXT(CA7,"#,##0.00"),"-","△")&amp;"】"))</f>
        <v>【52.12】</v>
      </c>
      <c r="CB6" s="35">
        <f>IF(CB7="",NA(),CB7)</f>
        <v>272.99</v>
      </c>
      <c r="CC6" s="35">
        <f t="shared" ref="CC6:CK6" si="9">IF(CC7="",NA(),CC7)</f>
        <v>255.73</v>
      </c>
      <c r="CD6" s="35">
        <f t="shared" si="9"/>
        <v>268.57</v>
      </c>
      <c r="CE6" s="35">
        <f t="shared" si="9"/>
        <v>266.13</v>
      </c>
      <c r="CF6" s="35">
        <f t="shared" si="9"/>
        <v>351.44</v>
      </c>
      <c r="CG6" s="35">
        <f t="shared" si="9"/>
        <v>329.08</v>
      </c>
      <c r="CH6" s="35">
        <f t="shared" si="9"/>
        <v>373.71</v>
      </c>
      <c r="CI6" s="35">
        <f t="shared" si="9"/>
        <v>333.58</v>
      </c>
      <c r="CJ6" s="35">
        <f t="shared" si="9"/>
        <v>347.38</v>
      </c>
      <c r="CK6" s="35">
        <f t="shared" si="9"/>
        <v>294.05</v>
      </c>
      <c r="CL6" s="34" t="str">
        <f>IF(CL7="","",IF(CL7="-","【-】","【"&amp;SUBSTITUTE(TEXT(CL7,"#,##0.00"),"-","△")&amp;"】"))</f>
        <v>【299.14】</v>
      </c>
      <c r="CM6" s="35">
        <f>IF(CM7="",NA(),CM7)</f>
        <v>62.5</v>
      </c>
      <c r="CN6" s="35">
        <f t="shared" ref="CN6:CV6" si="10">IF(CN7="",NA(),CN7)</f>
        <v>62.5</v>
      </c>
      <c r="CO6" s="35">
        <f t="shared" si="10"/>
        <v>62.5</v>
      </c>
      <c r="CP6" s="35">
        <f t="shared" si="10"/>
        <v>62.5</v>
      </c>
      <c r="CQ6" s="35">
        <f t="shared" si="10"/>
        <v>62.5</v>
      </c>
      <c r="CR6" s="35">
        <f t="shared" si="10"/>
        <v>51.54</v>
      </c>
      <c r="CS6" s="35">
        <f t="shared" si="10"/>
        <v>44.84</v>
      </c>
      <c r="CT6" s="35">
        <f t="shared" si="10"/>
        <v>41.51</v>
      </c>
      <c r="CU6" s="35">
        <f t="shared" si="10"/>
        <v>49.31</v>
      </c>
      <c r="CV6" s="35">
        <f t="shared" si="10"/>
        <v>50.56</v>
      </c>
      <c r="CW6" s="34" t="str">
        <f>IF(CW7="","",IF(CW7="-","【-】","【"&amp;SUBSTITUTE(TEXT(CW7,"#,##0.00"),"-","△")&amp;"】"))</f>
        <v>【50.35】</v>
      </c>
      <c r="CX6" s="35">
        <f>IF(CX7="",NA(),CX7)</f>
        <v>100</v>
      </c>
      <c r="CY6" s="35">
        <f t="shared" ref="CY6:DG6" si="11">IF(CY7="",NA(),CY7)</f>
        <v>100</v>
      </c>
      <c r="CZ6" s="35">
        <f t="shared" si="11"/>
        <v>100</v>
      </c>
      <c r="DA6" s="35">
        <f t="shared" si="11"/>
        <v>100</v>
      </c>
      <c r="DB6" s="35">
        <f t="shared" si="11"/>
        <v>100</v>
      </c>
      <c r="DC6" s="35">
        <f t="shared" si="11"/>
        <v>71.599999999999994</v>
      </c>
      <c r="DD6" s="35">
        <f t="shared" si="11"/>
        <v>67.86</v>
      </c>
      <c r="DE6" s="35">
        <f t="shared" si="11"/>
        <v>68.72</v>
      </c>
      <c r="DF6" s="35">
        <f t="shared" si="11"/>
        <v>57.28</v>
      </c>
      <c r="DG6" s="35">
        <f t="shared" si="11"/>
        <v>83.85</v>
      </c>
      <c r="DH6" s="34" t="str">
        <f>IF(DH7="","",IF(DH7="-","【-】","【"&amp;SUBSTITUTE(TEXT(DH7,"#,##0.00"),"-","△")&amp;"】"))</f>
        <v>【81.14】</v>
      </c>
      <c r="DI6" s="35">
        <f>IF(DI7="",NA(),DI7)</f>
        <v>9.4499999999999993</v>
      </c>
      <c r="DJ6" s="35">
        <f t="shared" ref="DJ6:DR6" si="12">IF(DJ7="",NA(),DJ7)</f>
        <v>14.4</v>
      </c>
      <c r="DK6" s="35">
        <f t="shared" si="12"/>
        <v>19.34</v>
      </c>
      <c r="DL6" s="35">
        <f t="shared" si="12"/>
        <v>24.29</v>
      </c>
      <c r="DM6" s="35">
        <f t="shared" si="12"/>
        <v>29.26</v>
      </c>
      <c r="DN6" s="35">
        <f t="shared" si="12"/>
        <v>23.72</v>
      </c>
      <c r="DO6" s="35">
        <f t="shared" si="12"/>
        <v>17.809999999999999</v>
      </c>
      <c r="DP6" s="35">
        <f t="shared" si="12"/>
        <v>18.600000000000001</v>
      </c>
      <c r="DQ6" s="35">
        <f t="shared" si="12"/>
        <v>9.51</v>
      </c>
      <c r="DR6" s="35">
        <f t="shared" si="12"/>
        <v>44.22</v>
      </c>
      <c r="DS6" s="34" t="str">
        <f>IF(DS7="","",IF(DS7="-","【-】","【"&amp;SUBSTITUTE(TEXT(DS7,"#,##0.00"),"-","△")&amp;"】"))</f>
        <v>【38.00】</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c r="A7" s="28"/>
      <c r="B7" s="37">
        <v>2018</v>
      </c>
      <c r="C7" s="37">
        <v>322016</v>
      </c>
      <c r="D7" s="37">
        <v>46</v>
      </c>
      <c r="E7" s="37">
        <v>18</v>
      </c>
      <c r="F7" s="37">
        <v>1</v>
      </c>
      <c r="G7" s="37">
        <v>0</v>
      </c>
      <c r="H7" s="37" t="s">
        <v>96</v>
      </c>
      <c r="I7" s="37" t="s">
        <v>97</v>
      </c>
      <c r="J7" s="37" t="s">
        <v>98</v>
      </c>
      <c r="K7" s="37" t="s">
        <v>99</v>
      </c>
      <c r="L7" s="37" t="s">
        <v>100</v>
      </c>
      <c r="M7" s="37" t="s">
        <v>101</v>
      </c>
      <c r="N7" s="38" t="s">
        <v>102</v>
      </c>
      <c r="O7" s="38">
        <v>-15.37</v>
      </c>
      <c r="P7" s="38">
        <v>0.01</v>
      </c>
      <c r="Q7" s="38">
        <v>100</v>
      </c>
      <c r="R7" s="38">
        <v>3024</v>
      </c>
      <c r="S7" s="38">
        <v>202906</v>
      </c>
      <c r="T7" s="38">
        <v>572.99</v>
      </c>
      <c r="U7" s="38">
        <v>354.12</v>
      </c>
      <c r="V7" s="38">
        <v>15</v>
      </c>
      <c r="W7" s="38">
        <v>0.24</v>
      </c>
      <c r="X7" s="38">
        <v>62.5</v>
      </c>
      <c r="Y7" s="38">
        <v>77.14</v>
      </c>
      <c r="Z7" s="38">
        <v>74.290000000000006</v>
      </c>
      <c r="AA7" s="38">
        <v>70.849999999999994</v>
      </c>
      <c r="AB7" s="38">
        <v>71.86</v>
      </c>
      <c r="AC7" s="38">
        <v>60.42</v>
      </c>
      <c r="AD7" s="38">
        <v>99.54</v>
      </c>
      <c r="AE7" s="38">
        <v>105.63</v>
      </c>
      <c r="AF7" s="38">
        <v>100.37</v>
      </c>
      <c r="AG7" s="38">
        <v>109.03</v>
      </c>
      <c r="AH7" s="38">
        <v>86.84</v>
      </c>
      <c r="AI7" s="38">
        <v>91.71</v>
      </c>
      <c r="AJ7" s="38">
        <v>856.51</v>
      </c>
      <c r="AK7" s="38">
        <v>806.74</v>
      </c>
      <c r="AL7" s="38">
        <v>905.84</v>
      </c>
      <c r="AM7" s="38">
        <v>928.04</v>
      </c>
      <c r="AN7" s="38">
        <v>1193.6400000000001</v>
      </c>
      <c r="AO7" s="38">
        <v>59.52</v>
      </c>
      <c r="AP7" s="38">
        <v>102.8</v>
      </c>
      <c r="AQ7" s="38">
        <v>55.24</v>
      </c>
      <c r="AR7" s="38">
        <v>34.340000000000003</v>
      </c>
      <c r="AS7" s="38">
        <v>254.32</v>
      </c>
      <c r="AT7" s="38">
        <v>180.68</v>
      </c>
      <c r="AU7" s="38">
        <v>27.48</v>
      </c>
      <c r="AV7" s="38">
        <v>30.19</v>
      </c>
      <c r="AW7" s="38">
        <v>8.99</v>
      </c>
      <c r="AX7" s="38">
        <v>9.2899999999999991</v>
      </c>
      <c r="AY7" s="38">
        <v>8.49</v>
      </c>
      <c r="AZ7" s="38">
        <v>322.33999999999997</v>
      </c>
      <c r="BA7" s="38">
        <v>366.75</v>
      </c>
      <c r="BB7" s="38">
        <v>291.2</v>
      </c>
      <c r="BC7" s="38">
        <v>202.79</v>
      </c>
      <c r="BD7" s="38">
        <v>277.89</v>
      </c>
      <c r="BE7" s="38">
        <v>273.97000000000003</v>
      </c>
      <c r="BF7" s="38">
        <v>333.09</v>
      </c>
      <c r="BG7" s="38">
        <v>287.23</v>
      </c>
      <c r="BH7" s="38">
        <v>291.97000000000003</v>
      </c>
      <c r="BI7" s="38">
        <v>419.19</v>
      </c>
      <c r="BJ7" s="38">
        <v>305.93</v>
      </c>
      <c r="BK7" s="38">
        <v>760.12</v>
      </c>
      <c r="BL7" s="38">
        <v>492.59</v>
      </c>
      <c r="BM7" s="38">
        <v>503.8</v>
      </c>
      <c r="BN7" s="38">
        <v>768.3</v>
      </c>
      <c r="BO7" s="38">
        <v>855.65</v>
      </c>
      <c r="BP7" s="38">
        <v>860.68</v>
      </c>
      <c r="BQ7" s="38">
        <v>55.93</v>
      </c>
      <c r="BR7" s="38">
        <v>60.13</v>
      </c>
      <c r="BS7" s="38">
        <v>56.96</v>
      </c>
      <c r="BT7" s="38">
        <v>58.15</v>
      </c>
      <c r="BU7" s="38">
        <v>43.95</v>
      </c>
      <c r="BV7" s="38">
        <v>50.17</v>
      </c>
      <c r="BW7" s="38">
        <v>46.53</v>
      </c>
      <c r="BX7" s="38">
        <v>51.58</v>
      </c>
      <c r="BY7" s="38">
        <v>53.36</v>
      </c>
      <c r="BZ7" s="38">
        <v>52.23</v>
      </c>
      <c r="CA7" s="38">
        <v>52.12</v>
      </c>
      <c r="CB7" s="38">
        <v>272.99</v>
      </c>
      <c r="CC7" s="38">
        <v>255.73</v>
      </c>
      <c r="CD7" s="38">
        <v>268.57</v>
      </c>
      <c r="CE7" s="38">
        <v>266.13</v>
      </c>
      <c r="CF7" s="38">
        <v>351.44</v>
      </c>
      <c r="CG7" s="38">
        <v>329.08</v>
      </c>
      <c r="CH7" s="38">
        <v>373.71</v>
      </c>
      <c r="CI7" s="38">
        <v>333.58</v>
      </c>
      <c r="CJ7" s="38">
        <v>347.38</v>
      </c>
      <c r="CK7" s="38">
        <v>294.05</v>
      </c>
      <c r="CL7" s="38">
        <v>299.14</v>
      </c>
      <c r="CM7" s="38">
        <v>62.5</v>
      </c>
      <c r="CN7" s="38">
        <v>62.5</v>
      </c>
      <c r="CO7" s="38">
        <v>62.5</v>
      </c>
      <c r="CP7" s="38">
        <v>62.5</v>
      </c>
      <c r="CQ7" s="38">
        <v>62.5</v>
      </c>
      <c r="CR7" s="38">
        <v>51.54</v>
      </c>
      <c r="CS7" s="38">
        <v>44.84</v>
      </c>
      <c r="CT7" s="38">
        <v>41.51</v>
      </c>
      <c r="CU7" s="38">
        <v>49.31</v>
      </c>
      <c r="CV7" s="38">
        <v>50.56</v>
      </c>
      <c r="CW7" s="38">
        <v>50.35</v>
      </c>
      <c r="CX7" s="38">
        <v>100</v>
      </c>
      <c r="CY7" s="38">
        <v>100</v>
      </c>
      <c r="CZ7" s="38">
        <v>100</v>
      </c>
      <c r="DA7" s="38">
        <v>100</v>
      </c>
      <c r="DB7" s="38">
        <v>100</v>
      </c>
      <c r="DC7" s="38">
        <v>71.599999999999994</v>
      </c>
      <c r="DD7" s="38">
        <v>67.86</v>
      </c>
      <c r="DE7" s="38">
        <v>68.72</v>
      </c>
      <c r="DF7" s="38">
        <v>57.28</v>
      </c>
      <c r="DG7" s="38">
        <v>83.85</v>
      </c>
      <c r="DH7" s="38">
        <v>81.14</v>
      </c>
      <c r="DI7" s="38">
        <v>9.4499999999999993</v>
      </c>
      <c r="DJ7" s="38">
        <v>14.4</v>
      </c>
      <c r="DK7" s="38">
        <v>19.34</v>
      </c>
      <c r="DL7" s="38">
        <v>24.29</v>
      </c>
      <c r="DM7" s="38">
        <v>29.26</v>
      </c>
      <c r="DN7" s="38">
        <v>23.72</v>
      </c>
      <c r="DO7" s="38">
        <v>17.809999999999999</v>
      </c>
      <c r="DP7" s="38">
        <v>18.600000000000001</v>
      </c>
      <c r="DQ7" s="38">
        <v>9.51</v>
      </c>
      <c r="DR7" s="38">
        <v>44.22</v>
      </c>
      <c r="DS7" s="38">
        <v>38</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2020-02-25T06:06:23Z</cp:lastPrinted>
  <dcterms:modified xsi:type="dcterms:W3CDTF">2020-02-25T06:24:16Z</dcterms:modified>
</cp:coreProperties>
</file>