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200206_公営企業に係る「経営比較分析表」の分析等について\打ち返し回答\打ち返し（松江市）\"/>
    </mc:Choice>
  </mc:AlternateContent>
  <workbookProtection workbookAlgorithmName="SHA-512" workbookHashValue="IEoYVXk5ToUafd0b5JeKai0inHMFPL4yIPalin8QZUkRrFsku9dz+mwHVN9eJovjekHdRsaGG7xVwMbPuUs09Q==" workbookSaltValue="kWNve8iialwV0yYvFASgCA==" workbookSpinCount="100000" lockStructure="1"/>
  <bookViews>
    <workbookView xWindow="-120" yWindow="-120" windowWidth="20730" windowHeight="113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<sst xmlns="http://schemas.openxmlformats.org/spreadsheetml/2006/main" count="245" uniqueCount="111">
  <si>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</si>
  <si>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</si>
  <si>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</si>
  <si>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</si>
  <si>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</si>
  <si>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</si>
  <si>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</si>
  <si>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</si>
  <si>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</si>
  <si>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</si>
  <si>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</si>
  <si>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</si>
  <si>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</si>
  <si>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</si>
  <si>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</si>
  <si>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</si>
  <si>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</si>
  <si>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</si>
  <si>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</si>
  <si>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</si>
  <si>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</si>
  <si>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</si>
  <si>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</si>
  <si>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</si>
  <si>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</si>
  <si>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</si>
  <si>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</si>
  <si>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</si>
  <si>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</si>
  <si>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</si>
  <si>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</si>
  <si>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</si>
  <si>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</si>
  <si>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</si>
  <si>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</si>
  <si>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</si>
  <si>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</si>
  <si>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</si>
  <si>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</si>
  <si>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</si>
  <si>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</si>
  <si>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</si>
  <si>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</si>
  <si>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</si>
  <si>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</si>
  <si>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</si>
  <si>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</si>
  <si>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</si>
  <si>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</si>
  <si>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</si>
  <si>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</si>
  <si>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</si>
  <si>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</si>
  <si>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</si>
  <si>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</si>
  <si>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</si>
  <si>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</si>
  <si>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</si>
  <si>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</si>
  <si>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</si>
  <si>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</si>
  <si>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</si>
  <si>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</si>
  <si>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</si>
  <si>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</si>
  <si>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</si>
  <si>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</si>
  <si>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</si>
  <si>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</si>
  <si>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</si>
  <si>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</si>
  <si>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</si>
  <si>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</si>
  <si>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</si>
  <si>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</si>
  <si>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</si>
  <si>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</si>
  <si>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</si>
  <si>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</si>
  <si>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</si>
  <si>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</si>
  <si>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</si>
  <si>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</si>
  <si>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</si>
  <si>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</si>
  <si>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</si>
  <si>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</si>
  <si>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</si>
  <si>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</si>
  <si>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</si>
  <si>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</si>
  <si>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</si>
  <si>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</si>
  <si>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</si>
  <si>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</si>
  <si>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</si>
  <si>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</si>
  <si>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</si>
  <si>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</si>
  <si>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</si>
  <si>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</si>
  <si>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</si>
  <si>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</si>
  <si>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</si>
  <si>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</si>
  <si>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</si>
  <si>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</si>
  <si>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</si>
  <si>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
</t>
  </si>
  <si>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</si>
  <si>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t>　当事業は、対象世帯6戸の極めて小規模な事業であり、一般会計からの繰入れや長期前受金戻入など、使用料以外の収入を前提とし、さらに、公共下水道等他の事業と一体で経営しなければ、健全性が保てない状況である。
　①経常収支比率が100%を下回っている。総収益のうち下水道使用料の占める割合は51%であり、一般会計からの繰入金など使用料以外の収入を含めても費用が賄えない状況である。また、②累積欠損金については、他事業も含めた会計全体での欠損金が生じないよう、今後も、更なる経費削減を検討する必要がある。
　③流動比率は、10%未満の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④企業債残高対事業規模比率は、企業債残高の減少に伴って前年度に比べ低下している。また、類似団体の平均値を下回っている。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rPh sb="116" eb="118">
      <t>シタマワ</t>
    </rPh>
    <rPh sb="123" eb="126">
      <t>ソウシュウエキ</t>
    </rPh>
    <rPh sb="129" eb="132">
      <t>ゲスイドウ</t>
    </rPh>
    <rPh sb="132" eb="135">
      <t>シヨウリョウ</t>
    </rPh>
    <rPh sb="136" eb="137">
      <t>シ</t>
    </rPh>
    <rPh sb="139" eb="141">
      <t>ワリアイ</t>
    </rPh>
    <rPh sb="202" eb="203">
      <t>タ</t>
    </rPh>
    <rPh sb="203" eb="205">
      <t>ジギョウ</t>
    </rPh>
    <rPh sb="206" eb="207">
      <t>フク</t>
    </rPh>
    <rPh sb="209" eb="211">
      <t>カイケイ</t>
    </rPh>
    <rPh sb="211" eb="213">
      <t>ゼンタイ</t>
    </rPh>
    <rPh sb="215" eb="218">
      <t>ケッソンキン</t>
    </rPh>
    <rPh sb="219" eb="220">
      <t>ショウ</t>
    </rPh>
    <rPh sb="226" eb="228">
      <t>コンゴ</t>
    </rPh>
    <rPh sb="260" eb="262">
      <t>ミマン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</si>
</sst>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
      <sz val="8"/>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2-46AE-821D-682B4DE669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42-46AE-821D-682B4DE669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77.14</c:v>
                </c:pt>
                <c:pt idx="1">
                  <c:v>74.290000000000006</c:v>
                </c:pt>
                <c:pt idx="2">
                  <c:v>70.849999999999994</c:v>
                </c:pt>
                <c:pt idx="3">
                  <c:v>71.86</c:v>
                </c:pt>
                <c:pt idx="4">
                  <c:v>60.42</c:v>
                </c:pt>
              </c:numCache>
            </c:numRef>
          </c:val>
          <c:extLst>
            <c:ext xmlns:c16="http://schemas.microsoft.com/office/drawing/2014/chart" uri="{C3380CC4-5D6E-409C-BE32-E72D297353CC}">
              <c16:uniqueId val="{00000000-B406-4DB6-ACC5-8FCF0AD0BA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99.54</c:v>
                </c:pt>
                <c:pt idx="1">
                  <c:v>105.63</c:v>
                </c:pt>
                <c:pt idx="2">
                  <c:v>100.37</c:v>
                </c:pt>
                <c:pt idx="3">
                  <c:v>109.03</c:v>
                </c:pt>
                <c:pt idx="4">
                  <c:v>86.84</c:v>
                </c:pt>
              </c:numCache>
            </c:numRef>
          </c:val>
          <c:smooth val="0"/>
          <c:extLst>
            <c:ext xmlns:c16="http://schemas.microsoft.com/office/drawing/2014/chart" uri="{C3380CC4-5D6E-409C-BE32-E72D297353CC}">
              <c16:uniqueId val="{00000001-B406-4DB6-ACC5-8FCF0AD0BA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9.4499999999999993</c:v>
                </c:pt>
                <c:pt idx="1">
                  <c:v>14.4</c:v>
                </c:pt>
                <c:pt idx="2">
                  <c:v>19.34</c:v>
                </c:pt>
                <c:pt idx="3">
                  <c:v>24.29</c:v>
                </c:pt>
                <c:pt idx="4">
                  <c:v>29.26</c:v>
                </c:pt>
              </c:numCache>
            </c:numRef>
          </c:val>
          <c:extLst>
            <c:ext xmlns:c16="http://schemas.microsoft.com/office/drawing/2014/chart" uri="{C3380CC4-5D6E-409C-BE32-E72D297353CC}">
              <c16:uniqueId val="{00000000-84CB-4E58-BED3-89F6B02EDC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23.72</c:v>
                </c:pt>
                <c:pt idx="1">
                  <c:v>17.809999999999999</c:v>
                </c:pt>
                <c:pt idx="2">
                  <c:v>18.600000000000001</c:v>
                </c:pt>
                <c:pt idx="3">
                  <c:v>9.51</c:v>
                </c:pt>
                <c:pt idx="4">
                  <c:v>44.22</c:v>
                </c:pt>
              </c:numCache>
            </c:numRef>
          </c:val>
          <c:smooth val="0"/>
          <c:extLst>
            <c:ext xmlns:c16="http://schemas.microsoft.com/office/drawing/2014/chart" uri="{C3380CC4-5D6E-409C-BE32-E72D297353CC}">
              <c16:uniqueId val="{00000001-84CB-4E58-BED3-89F6B02EDC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50-448F-A9F0-90E1B82FDA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50-448F-A9F0-90E1B82FDA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856.51</c:v>
                </c:pt>
                <c:pt idx="1">
                  <c:v>806.74</c:v>
                </c:pt>
                <c:pt idx="2">
                  <c:v>905.84</c:v>
                </c:pt>
                <c:pt idx="3">
                  <c:v>928.04</c:v>
                </c:pt>
                <c:pt idx="4">
                  <c:v>1193.6400000000001</c:v>
                </c:pt>
              </c:numCache>
            </c:numRef>
          </c:val>
          <c:extLst>
            <c:ext xmlns:c16="http://schemas.microsoft.com/office/drawing/2014/chart" uri="{C3380CC4-5D6E-409C-BE32-E72D297353CC}">
              <c16:uniqueId val="{00000000-BC33-46C3-858A-0BC8253FE3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59.52</c:v>
                </c:pt>
                <c:pt idx="1">
                  <c:v>102.8</c:v>
                </c:pt>
                <c:pt idx="2">
                  <c:v>55.24</c:v>
                </c:pt>
                <c:pt idx="3">
                  <c:v>34.340000000000003</c:v>
                </c:pt>
                <c:pt idx="4">
                  <c:v>254.32</c:v>
                </c:pt>
              </c:numCache>
            </c:numRef>
          </c:val>
          <c:smooth val="0"/>
          <c:extLst>
            <c:ext xmlns:c16="http://schemas.microsoft.com/office/drawing/2014/chart" uri="{C3380CC4-5D6E-409C-BE32-E72D297353CC}">
              <c16:uniqueId val="{00000001-BC33-46C3-858A-0BC8253FE3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27.48</c:v>
                </c:pt>
                <c:pt idx="1">
                  <c:v>30.19</c:v>
                </c:pt>
                <c:pt idx="2">
                  <c:v>8.99</c:v>
                </c:pt>
                <c:pt idx="3">
                  <c:v>9.2899999999999991</c:v>
                </c:pt>
                <c:pt idx="4">
                  <c:v>8.49</c:v>
                </c:pt>
              </c:numCache>
            </c:numRef>
          </c:val>
          <c:extLst>
            <c:ext xmlns:c16="http://schemas.microsoft.com/office/drawing/2014/chart" uri="{C3380CC4-5D6E-409C-BE32-E72D297353CC}">
              <c16:uniqueId val="{00000000-3A31-4A19-AED9-EA92E76059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322.33999999999997</c:v>
                </c:pt>
                <c:pt idx="1">
                  <c:v>366.75</c:v>
                </c:pt>
                <c:pt idx="2">
                  <c:v>291.2</c:v>
                </c:pt>
                <c:pt idx="3">
                  <c:v>202.79</c:v>
                </c:pt>
                <c:pt idx="4">
                  <c:v>277.89</c:v>
                </c:pt>
              </c:numCache>
            </c:numRef>
          </c:val>
          <c:smooth val="0"/>
          <c:extLst>
            <c:ext xmlns:c16="http://schemas.microsoft.com/office/drawing/2014/chart" uri="{C3380CC4-5D6E-409C-BE32-E72D297353CC}">
              <c16:uniqueId val="{00000001-3A31-4A19-AED9-EA92E76059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333.09</c:v>
                </c:pt>
                <c:pt idx="1">
                  <c:v>287.23</c:v>
                </c:pt>
                <c:pt idx="2">
                  <c:v>291.97000000000003</c:v>
                </c:pt>
                <c:pt idx="3">
                  <c:v>419.19</c:v>
                </c:pt>
                <c:pt idx="4">
                  <c:v>305.93</c:v>
                </c:pt>
              </c:numCache>
            </c:numRef>
          </c:val>
          <c:extLst>
            <c:ext xmlns:c16="http://schemas.microsoft.com/office/drawing/2014/chart" uri="{C3380CC4-5D6E-409C-BE32-E72D297353CC}">
              <c16:uniqueId val="{00000000-A06D-4529-8DDB-C45843F677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855.65</c:v>
                </c:pt>
              </c:numCache>
            </c:numRef>
          </c:val>
          <c:smooth val="0"/>
          <c:extLst>
            <c:ext xmlns:c16="http://schemas.microsoft.com/office/drawing/2014/chart" uri="{C3380CC4-5D6E-409C-BE32-E72D297353CC}">
              <c16:uniqueId val="{00000001-A06D-4529-8DDB-C45843F677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55.93</c:v>
                </c:pt>
                <c:pt idx="1">
                  <c:v>60.13</c:v>
                </c:pt>
                <c:pt idx="2">
                  <c:v>56.96</c:v>
                </c:pt>
                <c:pt idx="3">
                  <c:v>58.15</c:v>
                </c:pt>
                <c:pt idx="4">
                  <c:v>43.95</c:v>
                </c:pt>
              </c:numCache>
            </c:numRef>
          </c:val>
          <c:extLst>
            <c:ext xmlns:c16="http://schemas.microsoft.com/office/drawing/2014/chart" uri="{C3380CC4-5D6E-409C-BE32-E72D297353CC}">
              <c16:uniqueId val="{00000000-7EA0-4ED3-A6C5-D226174BA9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52.23</c:v>
                </c:pt>
              </c:numCache>
            </c:numRef>
          </c:val>
          <c:smooth val="0"/>
          <c:extLst>
            <c:ext xmlns:c16="http://schemas.microsoft.com/office/drawing/2014/chart" uri="{C3380CC4-5D6E-409C-BE32-E72D297353CC}">
              <c16:uniqueId val="{00000001-7EA0-4ED3-A6C5-D226174BA9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272.99</c:v>
                </c:pt>
                <c:pt idx="1">
                  <c:v>255.73</c:v>
                </c:pt>
                <c:pt idx="2">
                  <c:v>268.57</c:v>
                </c:pt>
                <c:pt idx="3">
                  <c:v>266.13</c:v>
                </c:pt>
                <c:pt idx="4">
                  <c:v>351.44</c:v>
                </c:pt>
              </c:numCache>
            </c:numRef>
          </c:val>
          <c:extLst>
            <c:ext xmlns:c16="http://schemas.microsoft.com/office/drawing/2014/chart" uri="{C3380CC4-5D6E-409C-BE32-E72D297353CC}">
              <c16:uniqueId val="{00000000-8CC5-459B-AD9B-002EB2EC2B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294.05</c:v>
                </c:pt>
              </c:numCache>
            </c:numRef>
          </c:val>
          <c:smooth val="0"/>
          <c:extLst>
            <c:ext xmlns:c16="http://schemas.microsoft.com/office/drawing/2014/chart" uri="{C3380CC4-5D6E-409C-BE32-E72D297353CC}">
              <c16:uniqueId val="{00000001-8CC5-459B-AD9B-002EB2EC2B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62.5</c:v>
                </c:pt>
                <c:pt idx="1">
                  <c:v>62.5</c:v>
                </c:pt>
                <c:pt idx="2">
                  <c:v>62.5</c:v>
                </c:pt>
                <c:pt idx="3">
                  <c:v>62.5</c:v>
                </c:pt>
                <c:pt idx="4">
                  <c:v>62.5</c:v>
                </c:pt>
              </c:numCache>
            </c:numRef>
          </c:val>
          <c:extLst>
            <c:ext xmlns:c16="http://schemas.microsoft.com/office/drawing/2014/chart" uri="{C3380CC4-5D6E-409C-BE32-E72D297353CC}">
              <c16:uniqueId val="{00000000-1D4E-484E-9F70-ACD9D884E0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50.56</c:v>
                </c:pt>
              </c:numCache>
            </c:numRef>
          </c:val>
          <c:smooth val="0"/>
          <c:extLst>
            <c:ext xmlns:c16="http://schemas.microsoft.com/office/drawing/2014/chart" uri="{C3380CC4-5D6E-409C-BE32-E72D297353CC}">
              <c16:uniqueId val="{00000001-1D4E-484E-9F70-ACD9D884E0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F0-4EAC-9918-F468853DE2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83.85</c:v>
                </c:pt>
              </c:numCache>
            </c:numRef>
          </c:val>
          <c:smooth val="0"/>
          <c:extLst>
            <c:ext xmlns:c16="http://schemas.microsoft.com/office/drawing/2014/chart" uri="{C3380CC4-5D6E-409C-BE32-E72D297353CC}">
              <c16:uniqueId val="{00000001-AAF0-4EAC-9918-F468853DE2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自治体職員</v>
      </c>
      <c r="AE8" s="49"/>
      <c r="AF8" s="49"/>
      <c r="AG8" s="49"/>
      <c r="AH8" s="49"/>
      <c r="AI8" s="49"/>
      <c r="AJ8" s="49"/>
      <c r="AK8" s="3"/>
      <c r="AL8" s="50">
        <f>データ!S6</f>
        <v>202906</v>
      </c>
      <c r="AM8" s="50"/>
      <c r="AN8" s="50"/>
      <c r="AO8" s="50"/>
      <c r="AP8" s="50"/>
      <c r="AQ8" s="50"/>
      <c r="AR8" s="50"/>
      <c r="AS8" s="50"/>
      <c r="AT8" s="45">
        <f>データ!T6</f>
        <v>572.99</v>
      </c>
      <c r="AU8" s="45"/>
      <c r="AV8" s="45"/>
      <c r="AW8" s="45"/>
      <c r="AX8" s="45"/>
      <c r="AY8" s="45"/>
      <c r="AZ8" s="45"/>
      <c r="BA8" s="45"/>
      <c r="BB8" s="45">
        <f>データ!U6</f>
        <v>354.12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-15.37</v>
      </c>
      <c r="J10" s="45"/>
      <c r="K10" s="45"/>
      <c r="L10" s="45"/>
      <c r="M10" s="45"/>
      <c r="N10" s="45"/>
      <c r="O10" s="45"/>
      <c r="P10" s="45">
        <f>データ!P6</f>
        <v>0.01</v>
      </c>
      <c r="Q10" s="45"/>
      <c r="R10" s="45"/>
      <c r="S10" s="45"/>
      <c r="T10" s="45"/>
      <c r="U10" s="45"/>
      <c r="V10" s="45"/>
      <c r="W10" s="45">
        <f>データ!Q6</f>
        <v>100</v>
      </c>
      <c r="X10" s="45"/>
      <c r="Y10" s="45"/>
      <c r="Z10" s="45"/>
      <c r="AA10" s="45"/>
      <c r="AB10" s="45"/>
      <c r="AC10" s="45"/>
      <c r="AD10" s="50">
        <f>データ!R6</f>
        <v>3024</v>
      </c>
      <c r="AE10" s="50"/>
      <c r="AF10" s="50"/>
      <c r="AG10" s="50"/>
      <c r="AH10" s="50"/>
      <c r="AI10" s="50"/>
      <c r="AJ10" s="50"/>
      <c r="AK10" s="2"/>
      <c r="AL10" s="50">
        <f>データ!V6</f>
        <v>15</v>
      </c>
      <c r="AM10" s="50"/>
      <c r="AN10" s="50"/>
      <c r="AO10" s="50"/>
      <c r="AP10" s="50"/>
      <c r="AQ10" s="50"/>
      <c r="AR10" s="50"/>
      <c r="AS10" s="50"/>
      <c r="AT10" s="45">
        <f>データ!W6</f>
        <v>0.24</v>
      </c>
      <c r="AU10" s="45"/>
      <c r="AV10" s="45"/>
      <c r="AW10" s="45"/>
      <c r="AX10" s="45"/>
      <c r="AY10" s="45"/>
      <c r="AZ10" s="45"/>
      <c r="BA10" s="45"/>
      <c r="BB10" s="45">
        <f>データ!X6</f>
        <v>62.5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56" t="s">
        <v>26</v>
      </c>
      <c r="BM14" s="57"/>
      <c r="BN14" s="57"/>
      <c r="BO14" s="57"/>
      <c r="BP14" s="57"/>
      <c r="BQ14" s="57"/>
      <c r="BR14" s="57"/>
      <c r="BS14" s="57"/>
      <c r="BT14" s="57"/>
      <c r="BU14" s="57"/>
      <c r="BV14" s="57"/>
      <c r="BW14" s="57"/>
      <c r="BX14" s="57"/>
      <c r="BY14" s="57"/>
      <c r="BZ14" s="58"/>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5"/>
      <c r="BM60" s="76"/>
      <c r="BN60" s="76"/>
      <c r="BO60" s="76"/>
      <c r="BP60" s="76"/>
      <c r="BQ60" s="76"/>
      <c r="BR60" s="76"/>
      <c r="BS60" s="76"/>
      <c r="BT60" s="76"/>
      <c r="BU60" s="76"/>
      <c r="BV60" s="76"/>
      <c r="BW60" s="76"/>
      <c r="BX60" s="76"/>
      <c r="BY60" s="76"/>
      <c r="BZ60" s="77"/>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108</v>
      </c>
      <c r="BM66" s="63"/>
      <c r="BN66" s="63"/>
      <c r="BO66" s="63"/>
      <c r="BP66" s="63"/>
      <c r="BQ66" s="63"/>
      <c r="BR66" s="63"/>
      <c r="BS66" s="63"/>
      <c r="BT66" s="63"/>
      <c r="BU66" s="63"/>
      <c r="BV66" s="63"/>
      <c r="BW66" s="63"/>
      <c r="BX66" s="63"/>
      <c r="BY66" s="63"/>
      <c r="BZ66" s="6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JWn1DOfHvhIWeueN5zmIndW7Ck0fzw6VFGRYHbZHbb2RmiYFuvJpqPtC8W8fo19cwmofZ3he4thNmAZn4locyw==" saltValue="uXKUcIDtZyEdlULtDH2c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322016</v>
      </c>
      <c r="D6" s="33">
        <f t="shared" si="3"/>
        <v>46</v>
      </c>
      <c r="E6" s="33">
        <f t="shared" si="3"/>
        <v>18</v>
      </c>
      <c r="F6" s="33">
        <f t="shared" si="3"/>
        <v>1</v>
      </c>
      <c r="G6" s="33">
        <f t="shared" si="3"/>
        <v>0</v>
      </c>
      <c r="H6" s="33" t="str">
        <f t="shared" si="3"/>
        <v>島根県　松江市</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-15.37</v>
      </c>
      <c r="P6" s="34">
        <f t="shared" si="3"/>
        <v>0.01</v>
      </c>
      <c r="Q6" s="34">
        <f t="shared" si="3"/>
        <v>100</v>
      </c>
      <c r="R6" s="34">
        <f t="shared" si="3"/>
        <v>3024</v>
      </c>
      <c r="S6" s="34">
        <f t="shared" si="3"/>
        <v>202906</v>
      </c>
      <c r="T6" s="34">
        <f t="shared" si="3"/>
        <v>572.99</v>
      </c>
      <c r="U6" s="34">
        <f t="shared" si="3"/>
        <v>354.12</v>
      </c>
      <c r="V6" s="34">
        <f t="shared" si="3"/>
        <v>15</v>
      </c>
      <c r="W6" s="34">
        <f t="shared" si="3"/>
        <v>0.24</v>
      </c>
      <c r="X6" s="34">
        <f t="shared" si="3"/>
        <v>62.5</v>
      </c>
      <c r="Y6" s="35">
        <f>IF(Y7="",NA(),Y7)</f>
        <v>77.14</v>
      </c>
      <c r="Z6" s="35">
        <f t="shared" ref="Z6:AH6" si="4">IF(Z7="",NA(),Z7)</f>
        <v>74.290000000000006</v>
      </c>
      <c r="AA6" s="35">
        <f t="shared" si="4"/>
        <v>70.849999999999994</v>
      </c>
      <c r="AB6" s="35">
        <f t="shared" si="4"/>
        <v>71.86</v>
      </c>
      <c r="AC6" s="35">
        <f t="shared" si="4"/>
        <v>60.42</v>
      </c>
      <c r="AD6" s="35">
        <f t="shared" si="4"/>
        <v>99.54</v>
      </c>
      <c r="AE6" s="35">
        <f t="shared" si="4"/>
        <v>105.63</v>
      </c>
      <c r="AF6" s="35">
        <f t="shared" si="4"/>
        <v>100.37</v>
      </c>
      <c r="AG6" s="35">
        <f t="shared" si="4"/>
        <v>109.03</v>
      </c>
      <c r="AH6" s="35">
        <f t="shared" si="4"/>
        <v>86.84</v>
      </c>
      <c r="AI6" s="34" t="str">
        <f>IF(AI7="","",IF(AI7="-","【-】","【"&amp;SUBSTITUTE(TEXT(AI7,"#,##0.00"),"-","△")&amp;"】"))</f>
        <v>【91.71】</v>
      </c>
      <c r="AJ6" s="35">
        <f>IF(AJ7="",NA(),AJ7)</f>
        <v>856.51</v>
      </c>
      <c r="AK6" s="35">
        <f t="shared" ref="AK6:AS6" si="5">IF(AK7="",NA(),AK7)</f>
        <v>806.74</v>
      </c>
      <c r="AL6" s="35">
        <f t="shared" si="5"/>
        <v>905.84</v>
      </c>
      <c r="AM6" s="35">
        <f t="shared" si="5"/>
        <v>928.04</v>
      </c>
      <c r="AN6" s="35">
        <f t="shared" si="5"/>
        <v>1193.6400000000001</v>
      </c>
      <c r="AO6" s="35">
        <f t="shared" si="5"/>
        <v>59.52</v>
      </c>
      <c r="AP6" s="35">
        <f t="shared" si="5"/>
        <v>102.8</v>
      </c>
      <c r="AQ6" s="35">
        <f t="shared" si="5"/>
        <v>55.24</v>
      </c>
      <c r="AR6" s="35">
        <f t="shared" si="5"/>
        <v>34.340000000000003</v>
      </c>
      <c r="AS6" s="35">
        <f t="shared" si="5"/>
        <v>254.32</v>
      </c>
      <c r="AT6" s="34" t="str">
        <f>IF(AT7="","",IF(AT7="-","【-】","【"&amp;SUBSTITUTE(TEXT(AT7,"#,##0.00"),"-","△")&amp;"】"))</f>
        <v>【180.68】</v>
      </c>
      <c r="AU6" s="35">
        <f>IF(AU7="",NA(),AU7)</f>
        <v>27.48</v>
      </c>
      <c r="AV6" s="35">
        <f t="shared" ref="AV6:BD6" si="6">IF(AV7="",NA(),AV7)</f>
        <v>30.19</v>
      </c>
      <c r="AW6" s="35">
        <f t="shared" si="6"/>
        <v>8.99</v>
      </c>
      <c r="AX6" s="35">
        <f t="shared" si="6"/>
        <v>9.2899999999999991</v>
      </c>
      <c r="AY6" s="35">
        <f t="shared" si="6"/>
        <v>8.49</v>
      </c>
      <c r="AZ6" s="35">
        <f t="shared" si="6"/>
        <v>322.33999999999997</v>
      </c>
      <c r="BA6" s="35">
        <f t="shared" si="6"/>
        <v>366.75</v>
      </c>
      <c r="BB6" s="35">
        <f t="shared" si="6"/>
        <v>291.2</v>
      </c>
      <c r="BC6" s="35">
        <f t="shared" si="6"/>
        <v>202.79</v>
      </c>
      <c r="BD6" s="35">
        <f t="shared" si="6"/>
        <v>277.89</v>
      </c>
      <c r="BE6" s="34" t="str">
        <f>IF(BE7="","",IF(BE7="-","【-】","【"&amp;SUBSTITUTE(TEXT(BE7,"#,##0.00"),"-","△")&amp;"】"))</f>
        <v>【273.97】</v>
      </c>
      <c r="BF6" s="35">
        <f>IF(BF7="",NA(),BF7)</f>
        <v>333.09</v>
      </c>
      <c r="BG6" s="35">
        <f t="shared" ref="BG6:BO6" si="7">IF(BG7="",NA(),BG7)</f>
        <v>287.23</v>
      </c>
      <c r="BH6" s="35">
        <f t="shared" si="7"/>
        <v>291.97000000000003</v>
      </c>
      <c r="BI6" s="35">
        <f t="shared" si="7"/>
        <v>419.19</v>
      </c>
      <c r="BJ6" s="35">
        <f t="shared" si="7"/>
        <v>305.93</v>
      </c>
      <c r="BK6" s="35">
        <f t="shared" si="7"/>
        <v>760.12</v>
      </c>
      <c r="BL6" s="35">
        <f t="shared" si="7"/>
        <v>492.59</v>
      </c>
      <c r="BM6" s="35">
        <f t="shared" si="7"/>
        <v>503.8</v>
      </c>
      <c r="BN6" s="35">
        <f t="shared" si="7"/>
        <v>768.3</v>
      </c>
      <c r="BO6" s="35">
        <f t="shared" si="7"/>
        <v>855.65</v>
      </c>
      <c r="BP6" s="34" t="str">
        <f>IF(BP7="","",IF(BP7="-","【-】","【"&amp;SUBSTITUTE(TEXT(BP7,"#,##0.00"),"-","△")&amp;"】"))</f>
        <v>【860.68】</v>
      </c>
      <c r="BQ6" s="35">
        <f>IF(BQ7="",NA(),BQ7)</f>
        <v>55.93</v>
      </c>
      <c r="BR6" s="35">
        <f t="shared" ref="BR6:BZ6" si="8">IF(BR7="",NA(),BR7)</f>
        <v>60.13</v>
      </c>
      <c r="BS6" s="35">
        <f t="shared" si="8"/>
        <v>56.96</v>
      </c>
      <c r="BT6" s="35">
        <f t="shared" si="8"/>
        <v>58.15</v>
      </c>
      <c r="BU6" s="35">
        <f t="shared" si="8"/>
        <v>43.95</v>
      </c>
      <c r="BV6" s="35">
        <f t="shared" si="8"/>
        <v>50.17</v>
      </c>
      <c r="BW6" s="35">
        <f t="shared" si="8"/>
        <v>46.53</v>
      </c>
      <c r="BX6" s="35">
        <f t="shared" si="8"/>
        <v>51.58</v>
      </c>
      <c r="BY6" s="35">
        <f t="shared" si="8"/>
        <v>53.36</v>
      </c>
      <c r="BZ6" s="35">
        <f t="shared" si="8"/>
        <v>52.23</v>
      </c>
      <c r="CA6" s="34" t="str">
        <f>IF(CA7="","",IF(CA7="-","【-】","【"&amp;SUBSTITUTE(TEXT(CA7,"#,##0.00"),"-","△")&amp;"】"))</f>
        <v>【52.12】</v>
      </c>
      <c r="CB6" s="35">
        <f>IF(CB7="",NA(),CB7)</f>
        <v>272.99</v>
      </c>
      <c r="CC6" s="35">
        <f t="shared" ref="CC6:CK6" si="9">IF(CC7="",NA(),CC7)</f>
        <v>255.73</v>
      </c>
      <c r="CD6" s="35">
        <f t="shared" si="9"/>
        <v>268.57</v>
      </c>
      <c r="CE6" s="35">
        <f t="shared" si="9"/>
        <v>266.13</v>
      </c>
      <c r="CF6" s="35">
        <f t="shared" si="9"/>
        <v>351.44</v>
      </c>
      <c r="CG6" s="35">
        <f t="shared" si="9"/>
        <v>329.08</v>
      </c>
      <c r="CH6" s="35">
        <f t="shared" si="9"/>
        <v>373.71</v>
      </c>
      <c r="CI6" s="35">
        <f t="shared" si="9"/>
        <v>333.58</v>
      </c>
      <c r="CJ6" s="35">
        <f t="shared" si="9"/>
        <v>347.38</v>
      </c>
      <c r="CK6" s="35">
        <f t="shared" si="9"/>
        <v>294.05</v>
      </c>
      <c r="CL6" s="34" t="str">
        <f>IF(CL7="","",IF(CL7="-","【-】","【"&amp;SUBSTITUTE(TEXT(CL7,"#,##0.00"),"-","△")&amp;"】"))</f>
        <v>【299.14】</v>
      </c>
      <c r="CM6" s="35">
        <f>IF(CM7="",NA(),CM7)</f>
        <v>62.5</v>
      </c>
      <c r="CN6" s="35">
        <f t="shared" ref="CN6:CV6" si="10">IF(CN7="",NA(),CN7)</f>
        <v>62.5</v>
      </c>
      <c r="CO6" s="35">
        <f t="shared" si="10"/>
        <v>62.5</v>
      </c>
      <c r="CP6" s="35">
        <f t="shared" si="10"/>
        <v>62.5</v>
      </c>
      <c r="CQ6" s="35">
        <f t="shared" si="10"/>
        <v>62.5</v>
      </c>
      <c r="CR6" s="35">
        <f t="shared" si="10"/>
        <v>51.54</v>
      </c>
      <c r="CS6" s="35">
        <f t="shared" si="10"/>
        <v>44.84</v>
      </c>
      <c r="CT6" s="35">
        <f t="shared" si="10"/>
        <v>41.51</v>
      </c>
      <c r="CU6" s="35">
        <f t="shared" si="10"/>
        <v>49.31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57.28</v>
      </c>
      <c r="DG6" s="35">
        <f t="shared" si="11"/>
        <v>83.85</v>
      </c>
      <c r="DH6" s="34" t="str">
        <f>IF(DH7="","",IF(DH7="-","【-】","【"&amp;SUBSTITUTE(TEXT(DH7,"#,##0.00"),"-","△")&amp;"】"))</f>
        <v>【81.14】</v>
      </c>
      <c r="DI6" s="35">
        <f>IF(DI7="",NA(),DI7)</f>
        <v>9.4499999999999993</v>
      </c>
      <c r="DJ6" s="35">
        <f t="shared" ref="DJ6:DR6" si="12">IF(DJ7="",NA(),DJ7)</f>
        <v>14.4</v>
      </c>
      <c r="DK6" s="35">
        <f t="shared" si="12"/>
        <v>19.34</v>
      </c>
      <c r="DL6" s="35">
        <f t="shared" si="12"/>
        <v>24.29</v>
      </c>
      <c r="DM6" s="35">
        <f t="shared" si="12"/>
        <v>29.26</v>
      </c>
      <c r="DN6" s="35">
        <f t="shared" si="12"/>
        <v>23.72</v>
      </c>
      <c r="DO6" s="35">
        <f t="shared" si="12"/>
        <v>17.809999999999999</v>
      </c>
      <c r="DP6" s="35">
        <f t="shared" si="12"/>
        <v>18.600000000000001</v>
      </c>
      <c r="DQ6" s="35">
        <f t="shared" si="12"/>
        <v>9.51</v>
      </c>
      <c r="DR6" s="35">
        <f t="shared" si="12"/>
        <v>44.22</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c r="A7" s="28"/>
      <c r="B7" s="37">
        <v>2018</v>
      </c>
      <c r="C7" s="37">
        <v>322016</v>
      </c>
      <c r="D7" s="37">
        <v>46</v>
      </c>
      <c r="E7" s="37">
        <v>18</v>
      </c>
      <c r="F7" s="37">
        <v>1</v>
      </c>
      <c r="G7" s="37">
        <v>0</v>
      </c>
      <c r="H7" s="37" t="s">
        <v>96</v>
      </c>
      <c r="I7" s="37" t="s">
        <v>97</v>
      </c>
      <c r="J7" s="37" t="s">
        <v>98</v>
      </c>
      <c r="K7" s="37" t="s">
        <v>99</v>
      </c>
      <c r="L7" s="37" t="s">
        <v>100</v>
      </c>
      <c r="M7" s="37" t="s">
        <v>101</v>
      </c>
      <c r="N7" s="38" t="s">
        <v>102</v>
      </c>
      <c r="O7" s="38">
        <v>-15.37</v>
      </c>
      <c r="P7" s="38">
        <v>0.01</v>
      </c>
      <c r="Q7" s="38">
        <v>100</v>
      </c>
      <c r="R7" s="38">
        <v>3024</v>
      </c>
      <c r="S7" s="38">
        <v>202906</v>
      </c>
      <c r="T7" s="38">
        <v>572.99</v>
      </c>
      <c r="U7" s="38">
        <v>354.12</v>
      </c>
      <c r="V7" s="38">
        <v>15</v>
      </c>
      <c r="W7" s="38">
        <v>0.24</v>
      </c>
      <c r="X7" s="38">
        <v>62.5</v>
      </c>
      <c r="Y7" s="38">
        <v>77.14</v>
      </c>
      <c r="Z7" s="38">
        <v>74.290000000000006</v>
      </c>
      <c r="AA7" s="38">
        <v>70.849999999999994</v>
      </c>
      <c r="AB7" s="38">
        <v>71.86</v>
      </c>
      <c r="AC7" s="38">
        <v>60.42</v>
      </c>
      <c r="AD7" s="38">
        <v>99.54</v>
      </c>
      <c r="AE7" s="38">
        <v>105.63</v>
      </c>
      <c r="AF7" s="38">
        <v>100.37</v>
      </c>
      <c r="AG7" s="38">
        <v>109.03</v>
      </c>
      <c r="AH7" s="38">
        <v>86.84</v>
      </c>
      <c r="AI7" s="38">
        <v>91.71</v>
      </c>
      <c r="AJ7" s="38">
        <v>856.51</v>
      </c>
      <c r="AK7" s="38">
        <v>806.74</v>
      </c>
      <c r="AL7" s="38">
        <v>905.84</v>
      </c>
      <c r="AM7" s="38">
        <v>928.04</v>
      </c>
      <c r="AN7" s="38">
        <v>1193.6400000000001</v>
      </c>
      <c r="AO7" s="38">
        <v>59.52</v>
      </c>
      <c r="AP7" s="38">
        <v>102.8</v>
      </c>
      <c r="AQ7" s="38">
        <v>55.24</v>
      </c>
      <c r="AR7" s="38">
        <v>34.340000000000003</v>
      </c>
      <c r="AS7" s="38">
        <v>254.32</v>
      </c>
      <c r="AT7" s="38">
        <v>180.68</v>
      </c>
      <c r="AU7" s="38">
        <v>27.48</v>
      </c>
      <c r="AV7" s="38">
        <v>30.19</v>
      </c>
      <c r="AW7" s="38">
        <v>8.99</v>
      </c>
      <c r="AX7" s="38">
        <v>9.2899999999999991</v>
      </c>
      <c r="AY7" s="38">
        <v>8.49</v>
      </c>
      <c r="AZ7" s="38">
        <v>322.33999999999997</v>
      </c>
      <c r="BA7" s="38">
        <v>366.75</v>
      </c>
      <c r="BB7" s="38">
        <v>291.2</v>
      </c>
      <c r="BC7" s="38">
        <v>202.79</v>
      </c>
      <c r="BD7" s="38">
        <v>277.89</v>
      </c>
      <c r="BE7" s="38">
        <v>273.97000000000003</v>
      </c>
      <c r="BF7" s="38">
        <v>333.09</v>
      </c>
      <c r="BG7" s="38">
        <v>287.23</v>
      </c>
      <c r="BH7" s="38">
        <v>291.97000000000003</v>
      </c>
      <c r="BI7" s="38">
        <v>419.19</v>
      </c>
      <c r="BJ7" s="38">
        <v>305.93</v>
      </c>
      <c r="BK7" s="38">
        <v>760.12</v>
      </c>
      <c r="BL7" s="38">
        <v>492.59</v>
      </c>
      <c r="BM7" s="38">
        <v>503.8</v>
      </c>
      <c r="BN7" s="38">
        <v>768.3</v>
      </c>
      <c r="BO7" s="38">
        <v>855.65</v>
      </c>
      <c r="BP7" s="38">
        <v>860.68</v>
      </c>
      <c r="BQ7" s="38">
        <v>55.93</v>
      </c>
      <c r="BR7" s="38">
        <v>60.13</v>
      </c>
      <c r="BS7" s="38">
        <v>56.96</v>
      </c>
      <c r="BT7" s="38">
        <v>58.15</v>
      </c>
      <c r="BU7" s="38">
        <v>43.95</v>
      </c>
      <c r="BV7" s="38">
        <v>50.17</v>
      </c>
      <c r="BW7" s="38">
        <v>46.53</v>
      </c>
      <c r="BX7" s="38">
        <v>51.58</v>
      </c>
      <c r="BY7" s="38">
        <v>53.36</v>
      </c>
      <c r="BZ7" s="38">
        <v>52.23</v>
      </c>
      <c r="CA7" s="38">
        <v>52.12</v>
      </c>
      <c r="CB7" s="38">
        <v>272.99</v>
      </c>
      <c r="CC7" s="38">
        <v>255.73</v>
      </c>
      <c r="CD7" s="38">
        <v>268.57</v>
      </c>
      <c r="CE7" s="38">
        <v>266.13</v>
      </c>
      <c r="CF7" s="38">
        <v>351.44</v>
      </c>
      <c r="CG7" s="38">
        <v>329.08</v>
      </c>
      <c r="CH7" s="38">
        <v>373.71</v>
      </c>
      <c r="CI7" s="38">
        <v>333.58</v>
      </c>
      <c r="CJ7" s="38">
        <v>347.38</v>
      </c>
      <c r="CK7" s="38">
        <v>294.05</v>
      </c>
      <c r="CL7" s="38">
        <v>299.14</v>
      </c>
      <c r="CM7" s="38">
        <v>62.5</v>
      </c>
      <c r="CN7" s="38">
        <v>62.5</v>
      </c>
      <c r="CO7" s="38">
        <v>62.5</v>
      </c>
      <c r="CP7" s="38">
        <v>62.5</v>
      </c>
      <c r="CQ7" s="38">
        <v>62.5</v>
      </c>
      <c r="CR7" s="38">
        <v>51.54</v>
      </c>
      <c r="CS7" s="38">
        <v>44.84</v>
      </c>
      <c r="CT7" s="38">
        <v>41.51</v>
      </c>
      <c r="CU7" s="38">
        <v>49.31</v>
      </c>
      <c r="CV7" s="38">
        <v>50.56</v>
      </c>
      <c r="CW7" s="38">
        <v>50.35</v>
      </c>
      <c r="CX7" s="38">
        <v>100</v>
      </c>
      <c r="CY7" s="38">
        <v>100</v>
      </c>
      <c r="CZ7" s="38">
        <v>100</v>
      </c>
      <c r="DA7" s="38">
        <v>100</v>
      </c>
      <c r="DB7" s="38">
        <v>100</v>
      </c>
      <c r="DC7" s="38">
        <v>71.599999999999994</v>
      </c>
      <c r="DD7" s="38">
        <v>67.86</v>
      </c>
      <c r="DE7" s="38">
        <v>68.72</v>
      </c>
      <c r="DF7" s="38">
        <v>57.28</v>
      </c>
      <c r="DG7" s="38">
        <v>83.85</v>
      </c>
      <c r="DH7" s="38">
        <v>81.14</v>
      </c>
      <c r="DI7" s="38">
        <v>9.4499999999999993</v>
      </c>
      <c r="DJ7" s="38">
        <v>14.4</v>
      </c>
      <c r="DK7" s="38">
        <v>19.34</v>
      </c>
      <c r="DL7" s="38">
        <v>24.29</v>
      </c>
      <c r="DM7" s="38">
        <v>29.26</v>
      </c>
      <c r="DN7" s="38">
        <v>23.72</v>
      </c>
      <c r="DO7" s="38">
        <v>17.809999999999999</v>
      </c>
      <c r="DP7" s="38">
        <v>18.600000000000001</v>
      </c>
      <c r="DQ7" s="38">
        <v>9.51</v>
      </c>
      <c r="DR7" s="38">
        <v>44.22</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2020-02-25T06:06:23Z</cp:lastPrinted>
  <dcterms:modified xsi:type="dcterms:W3CDTF">2020-02-25T06:24:16Z</dcterms:modified>
</cp:coreProperties>
</file>