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61.80\財政課\☆★★財政課（共有）★★☆\★★調査ファイル\【H31】調査ファイル\回答済み\20200206_公営企業に係る「経営比較分析表」の分析等について\打ち返し回答\打ち返し（松江市）\"/>
    </mc:Choice>
  </mc:AlternateContent>
  <workbookProtection workbookAlgorithmName="SHA-512" workbookHashValue="STqPlyo0EbHeBO/ySBenbv8wrsUlE7RSPzSVjCpUIAh88aEMeG5IHCdiHHFzERVnbdqL+m4jS62MOK126+ApZA==" workbookSaltValue="3uVY5adAsMhAy6ywPNi++w==" workbookSpinCount="100000" lockStructure="1"/>
  <bookViews>
    <workbookView xWindow="-120" yWindow="-120" windowWidth="20730" windowHeight="1131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I85" i="4"/>
  <c r="H85" i="4"/>
  <c r="G85" i="4"/>
  <c r="E85"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<sst xmlns="http://schemas.openxmlformats.org/spreadsheetml/2006/main" count="223" uniqueCount="111">
  <si>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</si>
  <si>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</si>
  <si>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</si>
  <si>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</si>
  <si>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</si>
  <si>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</si>
  <si>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</si>
  <si>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</si>
  <si>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</si>
  <si>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</si>
  <si>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</si>
  <si>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</si>
  <si>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</si>
  <si>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</si>
  <si>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</si>
  <si>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</si>
  <si>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</si>
  <si>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</si>
  <si>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</si>
  <si>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</si>
  <si>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</si>
  <si>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</si>
  <si>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</si>
  <si>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</si>
  <si>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</si>
  <si>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</si>
  <si>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</si>
  <si>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</si>
  <si>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</si>
  <si>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</si>
  <si>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</si>
  <si>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</si>
  <si>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</si>
  <si>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</si>
  <si>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</si>
  <si>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</si>
  <si>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</si>
  <si>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</si>
  <si>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</si>
  <si>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</si>
  <si>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</si>
  <si>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</si>
  <si>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</si>
  <si>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</si>
  <si>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</si>
  <si>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</si>
  <si>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</si>
  <si>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</si>
  <si>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</si>
  <si>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</si>
  <si>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</si>
  <si>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</si>
  <si>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</si>
  <si>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</si>
  <si>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</si>
  <si>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</si>
  <si>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</si>
  <si>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</si>
  <si>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</si>
  <si>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</si>
  <si>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</si>
  <si>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</si>
  <si>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</si>
  <si>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</si>
  <si>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</si>
  <si>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</si>
  <si>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</si>
  <si>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</si>
  <si>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</si>
  <si>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</si>
  <si>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</si>
  <si>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</si>
  <si>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</si>
  <si>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</si>
  <si>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</si>
  <si>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</si>
  <si>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</si>
  <si>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</si>
  <si>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</si>
  <si>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</si>
  <si>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</si>
  <si>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</si>
  <si>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</si>
  <si>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</si>
  <si>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</si>
  <si>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</si>
  <si>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</si>
  <si>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</si>
  <si>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</si>
  <si>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</si>
  <si>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</si>
  <si>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</si>
  <si>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</si>
  <si>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</si>
  <si>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</si>
  <si>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</si>
  <si>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松江市</t>
  </si>
  <si>
    <t>法適用</t>
  </si>
  <si>
    <t>下水道事業</t>
  </si>
  <si>
    <t>小規模集合排水処理</t>
  </si>
  <si>
    <t>I3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</si>
  <si>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</si>
  <si>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</si>
  <si>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</si>
  <si>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</si>
  <si>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</si>
  <si>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</si>
  <si>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</si>
  <si>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当市では平成30年度に、従来上下水道で別個に定めていた事業経営戦略プランを統合し、「上下水道事業の効果的な連動による健全な水循環の実現と地域防災力の向上」を主旨とする「第1次松江市上下水道事業経営計画」を策定した。今後は、この計画に基づき、公共下水道のほか、集落排水や公設浄化槽も含めた下水道事業全体で、収益確保・費用縮減と人材の育成による経営基盤の整備、建設改良等による下水道資産の維持運用に努める。
【経営基盤の整備】
　未接続世帯に対する接続勧奨の強化と、地形的要因や私道等の権利関係により接続ができない地域に対する接続促進（公共桝設置、管路整備）を一体的に取組み、接続件数増加による収益の確保を図る。
　今後の処理水量予測と施設能力等を勘案し、農業集落排水の公共下水道への接続などにより、施設の統廃合を進め維持管理費用の縮減を図る。
【老朽化対策】
　各施設の設備機器の更新計画、長寿命化計画を策定し、オーバーホール等の適切な実施により使用限界年数の延長を図るとともに、順次老朽化した設備機器の改修を進める。</t>
  </si>
  <si>
    <t>　建設事業は平成16年度に完了し、償却資産は、浄化槽1施設と付随する管路である。
　①有形固定資産減価償却率は、類似団体に比べ低い状況であるが、年々上昇している。また、今後も上昇するものと見込んでいる。
　②管渠老朽化率は、法定耐用年数に達したものがないことから0%となっている。
　　</t>
    <rPh sb="6" eb="8">
      <t>ヘイセイ</t>
    </rPh>
    <rPh sb="10" eb="12">
      <t>ネンド</t>
    </rPh>
    <phoneticPr fontId="4"/>
  </si>
  <si>
    <t>　当事業は、対象世帯3戸の極めて小規模な事業であり、一般会計からの繰入れや長期前受金戻入など、使用料以外の収入を前提とし、さらに、公共下水道等他の事業と一体で経営しなければ、健全性が保てない状況である。
　①経常収支比率は100%を下回ったが、②累積欠損金は発生していない。総収益のうち下水道使用料の占める割合は9%であり、一般会計からの繰入金など使用料以外の収入を含めても費用が賄えない状況である。
　③流動比率は、10%を下回ったが、これは流動負債に建設改良等に充てた企業債を含んでいることも影響している。その財源は次年度の使用料（一体で経営する他事業分も含む）や一般会計からの繰入金による収入を予定している。
　④企業債残高対事業規模比率は、企業債残高の減少に伴って前年度に比べ低下している。また、類似団体の平均値を下回っている。
　⑤経費回収率・⑥汚水処理原価は、減価償却費や支払利息等の費用のうち、一般会計からの繰入金などで賄った費用を除いて算定したものである。また、使用料で回収すべき経費が賄えていない状況であるが、他事業と一体で経営するとともに、今後は、更なる経費削減を検討する必要がある。
　⑦施設利用率が低いため、施設の更新時にはダウンサイジングの検討も必要である。
　⑧水洗化率は100%である。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</si>
</sst>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A4-4DFF-9C17-E7E1236F848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0.51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67A4-4DFF-9C17-E7E1236F848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50</c:v>
                </c:pt>
                <c:pt idx="1">
                  <c:v>50</c:v>
                </c:pt>
                <c:pt idx="2">
                  <c:v>50</c:v>
                </c:pt>
                <c:pt idx="3">
                  <c:v>50</c:v>
                </c:pt>
                <c:pt idx="4">
                  <c:v>50</c:v>
                </c:pt>
              </c:numCache>
            </c:numRef>
          </c:val>
          <c:extLst>
            <c:ext xmlns:c16="http://schemas.microsoft.com/office/drawing/2014/chart" uri="{C3380CC4-5D6E-409C-BE32-E72D297353CC}">
              <c16:uniqueId val="{00000000-F0C2-4160-893C-0FBB89A9ECD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43.1</c:v>
                </c:pt>
                <c:pt idx="1">
                  <c:v>40.96</c:v>
                </c:pt>
                <c:pt idx="2">
                  <c:v>39.450000000000003</c:v>
                </c:pt>
                <c:pt idx="3">
                  <c:v>39.15</c:v>
                </c:pt>
                <c:pt idx="4">
                  <c:v>39.76</c:v>
                </c:pt>
              </c:numCache>
            </c:numRef>
          </c:val>
          <c:smooth val="0"/>
          <c:extLst>
            <c:ext xmlns:c16="http://schemas.microsoft.com/office/drawing/2014/chart" uri="{C3380CC4-5D6E-409C-BE32-E72D297353CC}">
              <c16:uniqueId val="{00000001-F0C2-4160-893C-0FBB89A9ECD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8A3-4235-BD8B-C99D90D9F7D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88.02</c:v>
                </c:pt>
                <c:pt idx="1">
                  <c:v>90.64</c:v>
                </c:pt>
                <c:pt idx="2">
                  <c:v>90.48</c:v>
                </c:pt>
                <c:pt idx="3">
                  <c:v>89.54</c:v>
                </c:pt>
                <c:pt idx="4">
                  <c:v>83.43</c:v>
                </c:pt>
              </c:numCache>
            </c:numRef>
          </c:val>
          <c:smooth val="0"/>
          <c:extLst>
            <c:ext xmlns:c16="http://schemas.microsoft.com/office/drawing/2014/chart" uri="{C3380CC4-5D6E-409C-BE32-E72D297353CC}">
              <c16:uniqueId val="{00000001-18A3-4235-BD8B-C99D90D9F7D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104.58</c:v>
                </c:pt>
                <c:pt idx="1">
                  <c:v>92.09</c:v>
                </c:pt>
                <c:pt idx="2">
                  <c:v>82.25</c:v>
                </c:pt>
                <c:pt idx="3">
                  <c:v>77.930000000000007</c:v>
                </c:pt>
                <c:pt idx="4">
                  <c:v>79.41</c:v>
                </c:pt>
              </c:numCache>
            </c:numRef>
          </c:val>
          <c:extLst>
            <c:ext xmlns:c16="http://schemas.microsoft.com/office/drawing/2014/chart" uri="{C3380CC4-5D6E-409C-BE32-E72D297353CC}">
              <c16:uniqueId val="{00000000-61EE-4FB3-827C-E09FF76E769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100.51</c:v>
                </c:pt>
                <c:pt idx="1">
                  <c:v>98.17</c:v>
                </c:pt>
                <c:pt idx="2">
                  <c:v>100.48</c:v>
                </c:pt>
                <c:pt idx="3">
                  <c:v>94.96</c:v>
                </c:pt>
                <c:pt idx="4">
                  <c:v>98.37</c:v>
                </c:pt>
              </c:numCache>
            </c:numRef>
          </c:val>
          <c:smooth val="0"/>
          <c:extLst>
            <c:ext xmlns:c16="http://schemas.microsoft.com/office/drawing/2014/chart" uri="{C3380CC4-5D6E-409C-BE32-E72D297353CC}">
              <c16:uniqueId val="{00000001-61EE-4FB3-827C-E09FF76E769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8.64</c:v>
                </c:pt>
                <c:pt idx="1">
                  <c:v>13.14</c:v>
                </c:pt>
                <c:pt idx="2">
                  <c:v>17.64</c:v>
                </c:pt>
                <c:pt idx="3">
                  <c:v>22.14</c:v>
                </c:pt>
                <c:pt idx="4">
                  <c:v>26.64</c:v>
                </c:pt>
              </c:numCache>
            </c:numRef>
          </c:val>
          <c:extLst>
            <c:ext xmlns:c16="http://schemas.microsoft.com/office/drawing/2014/chart" uri="{C3380CC4-5D6E-409C-BE32-E72D297353CC}">
              <c16:uniqueId val="{00000000-BFCC-40DE-ACDB-A6523BC4DC6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26.37</c:v>
                </c:pt>
                <c:pt idx="1">
                  <c:v>27.41</c:v>
                </c:pt>
                <c:pt idx="2">
                  <c:v>30.5</c:v>
                </c:pt>
                <c:pt idx="3">
                  <c:v>31.15</c:v>
                </c:pt>
                <c:pt idx="4">
                  <c:v>29.58</c:v>
                </c:pt>
              </c:numCache>
            </c:numRef>
          </c:val>
          <c:smooth val="0"/>
          <c:extLst>
            <c:ext xmlns:c16="http://schemas.microsoft.com/office/drawing/2014/chart" uri="{C3380CC4-5D6E-409C-BE32-E72D297353CC}">
              <c16:uniqueId val="{00000001-BFCC-40DE-ACDB-A6523BC4DC6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DB-4294-B5E5-64C798FBED3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4DB-4294-B5E5-64C798FBED3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0F-477F-9A10-B15A39A587B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1948.17</c:v>
                </c:pt>
                <c:pt idx="1">
                  <c:v>2103.21</c:v>
                </c:pt>
                <c:pt idx="2">
                  <c:v>2146.5100000000002</c:v>
                </c:pt>
                <c:pt idx="3">
                  <c:v>2162.27</c:v>
                </c:pt>
                <c:pt idx="4">
                  <c:v>199.01</c:v>
                </c:pt>
              </c:numCache>
            </c:numRef>
          </c:val>
          <c:smooth val="0"/>
          <c:extLst>
            <c:ext xmlns:c16="http://schemas.microsoft.com/office/drawing/2014/chart" uri="{C3380CC4-5D6E-409C-BE32-E72D297353CC}">
              <c16:uniqueId val="{00000001-210F-477F-9A10-B15A39A587B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104.99</c:v>
                </c:pt>
                <c:pt idx="1">
                  <c:v>103.79</c:v>
                </c:pt>
                <c:pt idx="2">
                  <c:v>73.459999999999994</c:v>
                </c:pt>
                <c:pt idx="3">
                  <c:v>37.18</c:v>
                </c:pt>
                <c:pt idx="4">
                  <c:v>2.44</c:v>
                </c:pt>
              </c:numCache>
            </c:numRef>
          </c:val>
          <c:extLst>
            <c:ext xmlns:c16="http://schemas.microsoft.com/office/drawing/2014/chart" uri="{C3380CC4-5D6E-409C-BE32-E72D297353CC}">
              <c16:uniqueId val="{00000000-DB72-4F7C-8883-5F6A8CA5DBA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112.6</c:v>
                </c:pt>
                <c:pt idx="1">
                  <c:v>113.57</c:v>
                </c:pt>
                <c:pt idx="2">
                  <c:v>125.88</c:v>
                </c:pt>
                <c:pt idx="3">
                  <c:v>86.34</c:v>
                </c:pt>
                <c:pt idx="4">
                  <c:v>130.9</c:v>
                </c:pt>
              </c:numCache>
            </c:numRef>
          </c:val>
          <c:smooth val="0"/>
          <c:extLst>
            <c:ext xmlns:c16="http://schemas.microsoft.com/office/drawing/2014/chart" uri="{C3380CC4-5D6E-409C-BE32-E72D297353CC}">
              <c16:uniqueId val="{00000001-DB72-4F7C-8883-5F6A8CA5DBA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2075</c:v>
                </c:pt>
                <c:pt idx="1">
                  <c:v>1878.57</c:v>
                </c:pt>
                <c:pt idx="2">
                  <c:v>1719.77</c:v>
                </c:pt>
                <c:pt idx="3">
                  <c:v>2211.2399999999998</c:v>
                </c:pt>
                <c:pt idx="4">
                  <c:v>1296.6300000000001</c:v>
                </c:pt>
              </c:numCache>
            </c:numRef>
          </c:val>
          <c:extLst>
            <c:ext xmlns:c16="http://schemas.microsoft.com/office/drawing/2014/chart" uri="{C3380CC4-5D6E-409C-BE32-E72D297353CC}">
              <c16:uniqueId val="{00000000-DEFC-4D96-92B6-2EAEDD50AA2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2784</c:v>
                </c:pt>
                <c:pt idx="1">
                  <c:v>3188.44</c:v>
                </c:pt>
                <c:pt idx="2">
                  <c:v>4170.3999999999996</c:v>
                </c:pt>
                <c:pt idx="3">
                  <c:v>2559.94</c:v>
                </c:pt>
                <c:pt idx="4">
                  <c:v>2834.34</c:v>
                </c:pt>
              </c:numCache>
            </c:numRef>
          </c:val>
          <c:smooth val="0"/>
          <c:extLst>
            <c:ext xmlns:c16="http://schemas.microsoft.com/office/drawing/2014/chart" uri="{C3380CC4-5D6E-409C-BE32-E72D297353CC}">
              <c16:uniqueId val="{00000001-DEFC-4D96-92B6-2EAEDD50AA2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47.83</c:v>
                </c:pt>
                <c:pt idx="1">
                  <c:v>47.19</c:v>
                </c:pt>
                <c:pt idx="2">
                  <c:v>29.35</c:v>
                </c:pt>
                <c:pt idx="3">
                  <c:v>24.86</c:v>
                </c:pt>
                <c:pt idx="4">
                  <c:v>26.81</c:v>
                </c:pt>
              </c:numCache>
            </c:numRef>
          </c:val>
          <c:extLst>
            <c:ext xmlns:c16="http://schemas.microsoft.com/office/drawing/2014/chart" uri="{C3380CC4-5D6E-409C-BE32-E72D297353CC}">
              <c16:uniqueId val="{00000000-939F-40D5-8101-52E855FE221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29.21</c:v>
                </c:pt>
                <c:pt idx="1">
                  <c:v>26.47</c:v>
                </c:pt>
                <c:pt idx="2">
                  <c:v>32.14</c:v>
                </c:pt>
                <c:pt idx="3">
                  <c:v>37.82</c:v>
                </c:pt>
                <c:pt idx="4">
                  <c:v>37.979999999999997</c:v>
                </c:pt>
              </c:numCache>
            </c:numRef>
          </c:val>
          <c:smooth val="0"/>
          <c:extLst>
            <c:ext xmlns:c16="http://schemas.microsoft.com/office/drawing/2014/chart" uri="{C3380CC4-5D6E-409C-BE32-E72D297353CC}">
              <c16:uniqueId val="{00000001-939F-40D5-8101-52E855FE221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311.86</c:v>
                </c:pt>
                <c:pt idx="1">
                  <c:v>312.83</c:v>
                </c:pt>
                <c:pt idx="2">
                  <c:v>502.57</c:v>
                </c:pt>
                <c:pt idx="3">
                  <c:v>589.79</c:v>
                </c:pt>
                <c:pt idx="4">
                  <c:v>550.58000000000004</c:v>
                </c:pt>
              </c:numCache>
            </c:numRef>
          </c:val>
          <c:extLst>
            <c:ext xmlns:c16="http://schemas.microsoft.com/office/drawing/2014/chart" uri="{C3380CC4-5D6E-409C-BE32-E72D297353CC}">
              <c16:uniqueId val="{00000000-9005-4397-BB90-E7B708774AD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620.01</c:v>
                </c:pt>
                <c:pt idx="1">
                  <c:v>688.46</c:v>
                </c:pt>
                <c:pt idx="2">
                  <c:v>562.9</c:v>
                </c:pt>
                <c:pt idx="3">
                  <c:v>482.51</c:v>
                </c:pt>
                <c:pt idx="4">
                  <c:v>484.48</c:v>
                </c:pt>
              </c:numCache>
            </c:numRef>
          </c:val>
          <c:smooth val="0"/>
          <c:extLst>
            <c:ext xmlns:c16="http://schemas.microsoft.com/office/drawing/2014/chart" uri="{C3380CC4-5D6E-409C-BE32-E72D297353CC}">
              <c16:uniqueId val="{00000001-9005-4397-BB90-E7B708774AD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【1,484.74】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【1,937.22】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島根県　松江市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小規模集合排水処理</v>
      </c>
      <c r="Q8" s="71"/>
      <c r="R8" s="71"/>
      <c r="S8" s="71"/>
      <c r="T8" s="71"/>
      <c r="U8" s="71"/>
      <c r="V8" s="71"/>
      <c r="W8" s="71" t="str">
        <f>データ!L6</f>
        <v>I3</v>
      </c>
      <c r="X8" s="71"/>
      <c r="Y8" s="71"/>
      <c r="Z8" s="71"/>
      <c r="AA8" s="71"/>
      <c r="AB8" s="71"/>
      <c r="AC8" s="71"/>
      <c r="AD8" s="72" t="str">
        <f>データ!$M$6</f>
        <v>自治体職員</v>
      </c>
      <c r="AE8" s="72"/>
      <c r="AF8" s="72"/>
      <c r="AG8" s="72"/>
      <c r="AH8" s="72"/>
      <c r="AI8" s="72"/>
      <c r="AJ8" s="72"/>
      <c r="AK8" s="3"/>
      <c r="AL8" s="68">
        <f>データ!S6</f>
        <v>202906</v>
      </c>
      <c r="AM8" s="68"/>
      <c r="AN8" s="68"/>
      <c r="AO8" s="68"/>
      <c r="AP8" s="68"/>
      <c r="AQ8" s="68"/>
      <c r="AR8" s="68"/>
      <c r="AS8" s="68"/>
      <c r="AT8" s="67">
        <f>データ!T6</f>
        <v>572.99</v>
      </c>
      <c r="AU8" s="67"/>
      <c r="AV8" s="67"/>
      <c r="AW8" s="67"/>
      <c r="AX8" s="67"/>
      <c r="AY8" s="67"/>
      <c r="AZ8" s="67"/>
      <c r="BA8" s="67"/>
      <c r="BB8" s="67">
        <f>データ!U6</f>
        <v>354.12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59.09</v>
      </c>
      <c r="J10" s="67"/>
      <c r="K10" s="67"/>
      <c r="L10" s="67"/>
      <c r="M10" s="67"/>
      <c r="N10" s="67"/>
      <c r="O10" s="67"/>
      <c r="P10" s="67">
        <f>データ!P6</f>
        <v>0</v>
      </c>
      <c r="Q10" s="67"/>
      <c r="R10" s="67"/>
      <c r="S10" s="67"/>
      <c r="T10" s="67"/>
      <c r="U10" s="67"/>
      <c r="V10" s="67"/>
      <c r="W10" s="67">
        <f>データ!Q6</f>
        <v>100</v>
      </c>
      <c r="X10" s="67"/>
      <c r="Y10" s="67"/>
      <c r="Z10" s="67"/>
      <c r="AA10" s="67"/>
      <c r="AB10" s="67"/>
      <c r="AC10" s="67"/>
      <c r="AD10" s="68">
        <f>データ!R6</f>
        <v>3024</v>
      </c>
      <c r="AE10" s="68"/>
      <c r="AF10" s="68"/>
      <c r="AG10" s="68"/>
      <c r="AH10" s="68"/>
      <c r="AI10" s="68"/>
      <c r="AJ10" s="68"/>
      <c r="AK10" s="2"/>
      <c r="AL10" s="68">
        <f>データ!V6</f>
        <v>8</v>
      </c>
      <c r="AM10" s="68"/>
      <c r="AN10" s="68"/>
      <c r="AO10" s="68"/>
      <c r="AP10" s="68"/>
      <c r="AQ10" s="68"/>
      <c r="AR10" s="68"/>
      <c r="AS10" s="68"/>
      <c r="AT10" s="67">
        <f>データ!W6</f>
        <v>0.01</v>
      </c>
      <c r="AU10" s="67"/>
      <c r="AV10" s="67"/>
      <c r="AW10" s="67"/>
      <c r="AX10" s="67"/>
      <c r="AY10" s="67"/>
      <c r="AZ10" s="67"/>
      <c r="BA10" s="67"/>
      <c r="BB10" s="67">
        <f>データ!X6</f>
        <v>800</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5" t="s">
        <v>26</v>
      </c>
      <c r="BM14" s="46"/>
      <c r="BN14" s="46"/>
      <c r="BO14" s="46"/>
      <c r="BP14" s="46"/>
      <c r="BQ14" s="46"/>
      <c r="BR14" s="46"/>
      <c r="BS14" s="46"/>
      <c r="BT14" s="46"/>
      <c r="BU14" s="46"/>
      <c r="BV14" s="46"/>
      <c r="BW14" s="46"/>
      <c r="BX14" s="46"/>
      <c r="BY14" s="46"/>
      <c r="BZ14" s="47"/>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48"/>
      <c r="BM15" s="49"/>
      <c r="BN15" s="49"/>
      <c r="BO15" s="49"/>
      <c r="BP15" s="49"/>
      <c r="BQ15" s="49"/>
      <c r="BR15" s="49"/>
      <c r="BS15" s="49"/>
      <c r="BT15" s="49"/>
      <c r="BU15" s="49"/>
      <c r="BV15" s="49"/>
      <c r="BW15" s="49"/>
      <c r="BX15" s="49"/>
      <c r="BY15" s="49"/>
      <c r="BZ15" s="5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110</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5" t="s">
        <v>27</v>
      </c>
      <c r="BM45" s="46"/>
      <c r="BN45" s="46"/>
      <c r="BO45" s="46"/>
      <c r="BP45" s="46"/>
      <c r="BQ45" s="46"/>
      <c r="BR45" s="46"/>
      <c r="BS45" s="46"/>
      <c r="BT45" s="46"/>
      <c r="BU45" s="46"/>
      <c r="BV45" s="46"/>
      <c r="BW45" s="46"/>
      <c r="BX45" s="46"/>
      <c r="BY45" s="46"/>
      <c r="BZ45" s="4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3" t="s">
        <v>109</v>
      </c>
      <c r="BM47" s="84"/>
      <c r="BN47" s="84"/>
      <c r="BO47" s="84"/>
      <c r="BP47" s="84"/>
      <c r="BQ47" s="84"/>
      <c r="BR47" s="84"/>
      <c r="BS47" s="84"/>
      <c r="BT47" s="84"/>
      <c r="BU47" s="84"/>
      <c r="BV47" s="84"/>
      <c r="BW47" s="84"/>
      <c r="BX47" s="84"/>
      <c r="BY47" s="84"/>
      <c r="BZ47" s="8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3"/>
      <c r="BM59" s="84"/>
      <c r="BN59" s="84"/>
      <c r="BO59" s="84"/>
      <c r="BP59" s="84"/>
      <c r="BQ59" s="84"/>
      <c r="BR59" s="84"/>
      <c r="BS59" s="84"/>
      <c r="BT59" s="84"/>
      <c r="BU59" s="84"/>
      <c r="BV59" s="84"/>
      <c r="BW59" s="84"/>
      <c r="BX59" s="84"/>
      <c r="BY59" s="84"/>
      <c r="BZ59" s="85"/>
    </row>
    <row r="60" spans="1:78" ht="13.5" customHeight="1" x14ac:dyDescent="0.15">
      <c r="A60" s="2"/>
      <c r="B60" s="42" t="s">
        <v>28</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83"/>
      <c r="BM60" s="84"/>
      <c r="BN60" s="84"/>
      <c r="BO60" s="84"/>
      <c r="BP60" s="84"/>
      <c r="BQ60" s="84"/>
      <c r="BR60" s="84"/>
      <c r="BS60" s="84"/>
      <c r="BT60" s="84"/>
      <c r="BU60" s="84"/>
      <c r="BV60" s="84"/>
      <c r="BW60" s="84"/>
      <c r="BX60" s="84"/>
      <c r="BY60" s="84"/>
      <c r="BZ60" s="85"/>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83"/>
      <c r="BM61" s="84"/>
      <c r="BN61" s="84"/>
      <c r="BO61" s="84"/>
      <c r="BP61" s="84"/>
      <c r="BQ61" s="84"/>
      <c r="BR61" s="84"/>
      <c r="BS61" s="84"/>
      <c r="BT61" s="84"/>
      <c r="BU61" s="84"/>
      <c r="BV61" s="84"/>
      <c r="BW61" s="84"/>
      <c r="BX61" s="84"/>
      <c r="BY61" s="84"/>
      <c r="BZ61" s="8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6"/>
      <c r="BM63" s="87"/>
      <c r="BN63" s="87"/>
      <c r="BO63" s="87"/>
      <c r="BP63" s="87"/>
      <c r="BQ63" s="87"/>
      <c r="BR63" s="87"/>
      <c r="BS63" s="87"/>
      <c r="BT63" s="87"/>
      <c r="BU63" s="87"/>
      <c r="BV63" s="87"/>
      <c r="BW63" s="87"/>
      <c r="BX63" s="87"/>
      <c r="BY63" s="87"/>
      <c r="BZ63" s="8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5" t="s">
        <v>29</v>
      </c>
      <c r="BM64" s="46"/>
      <c r="BN64" s="46"/>
      <c r="BO64" s="46"/>
      <c r="BP64" s="46"/>
      <c r="BQ64" s="46"/>
      <c r="BR64" s="46"/>
      <c r="BS64" s="46"/>
      <c r="BT64" s="46"/>
      <c r="BU64" s="46"/>
      <c r="BV64" s="46"/>
      <c r="BW64" s="46"/>
      <c r="BX64" s="46"/>
      <c r="BY64" s="46"/>
      <c r="BZ64" s="4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1" t="s">
        <v>108</v>
      </c>
      <c r="BM66" s="52"/>
      <c r="BN66" s="52"/>
      <c r="BO66" s="52"/>
      <c r="BP66" s="52"/>
      <c r="BQ66" s="52"/>
      <c r="BR66" s="52"/>
      <c r="BS66" s="52"/>
      <c r="BT66" s="52"/>
      <c r="BU66" s="52"/>
      <c r="BV66" s="52"/>
      <c r="BW66" s="52"/>
      <c r="BX66" s="52"/>
      <c r="BY66" s="52"/>
      <c r="BZ66" s="5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【91.74】</v>
      </c>
      <c r="F85" s="26" t="str">
        <f>データ!AT6</f>
        <v>【1,484.74】</v>
      </c>
      <c r="G85" s="26" t="str">
        <f>データ!BE6</f>
        <v>【91.02】</v>
      </c>
      <c r="H85" s="26" t="str">
        <f>データ!BP6</f>
        <v>【1,937.22】</v>
      </c>
      <c r="I85" s="26" t="str">
        <f>データ!CA6</f>
        <v>【35.30】</v>
      </c>
      <c r="J85" s="26" t="str">
        <f>データ!CL6</f>
        <v>【521.14】</v>
      </c>
      <c r="K85" s="26" t="str">
        <f>データ!CW6</f>
        <v>【35.75】</v>
      </c>
      <c r="L85" s="26" t="str">
        <f>データ!DH6</f>
        <v>【90.51】</v>
      </c>
      <c r="M85" s="26" t="str">
        <f>データ!DS6</f>
        <v>【30.23】</v>
      </c>
      <c r="N85" s="26" t="str">
        <f>データ!ED6</f>
        <v>【0.00】</v>
      </c>
      <c r="O85" s="26" t="str">
        <f>データ!EO6</f>
        <v>【0.00】</v>
      </c>
    </row>
  </sheetData>
  <sheetProtection algorithmName="SHA-512" hashValue="Vd/PMACMaoDZXmgdX6S2PIETCJiauHUGcWSSfzg947cZmsEWtrHeq10ejfOJZuD/GFiBH6NqtrSltiTsVaaSdA==" saltValue="/vW53oDIah2ITm99LX0cK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322016</v>
      </c>
      <c r="D6" s="33">
        <f t="shared" si="3"/>
        <v>46</v>
      </c>
      <c r="E6" s="33">
        <f t="shared" si="3"/>
        <v>17</v>
      </c>
      <c r="F6" s="33">
        <f t="shared" si="3"/>
        <v>9</v>
      </c>
      <c r="G6" s="33">
        <f t="shared" si="3"/>
        <v>0</v>
      </c>
      <c r="H6" s="33" t="str">
        <f t="shared" si="3"/>
        <v>島根県　松江市</v>
      </c>
      <c r="I6" s="33" t="str">
        <f t="shared" si="3"/>
        <v>法適用</v>
      </c>
      <c r="J6" s="33" t="str">
        <f t="shared" si="3"/>
        <v>下水道事業</v>
      </c>
      <c r="K6" s="33" t="str">
        <f t="shared" si="3"/>
        <v>小規模集合排水処理</v>
      </c>
      <c r="L6" s="33" t="str">
        <f t="shared" si="3"/>
        <v>I3</v>
      </c>
      <c r="M6" s="33" t="str">
        <f t="shared" si="3"/>
        <v>自治体職員</v>
      </c>
      <c r="N6" s="34" t="str">
        <f t="shared" si="3"/>
        <v>-</v>
      </c>
      <c r="O6" s="34">
        <f t="shared" si="3"/>
        <v>59.09</v>
      </c>
      <c r="P6" s="34">
        <f t="shared" si="3"/>
        <v>0</v>
      </c>
      <c r="Q6" s="34">
        <f t="shared" si="3"/>
        <v>100</v>
      </c>
      <c r="R6" s="34">
        <f t="shared" si="3"/>
        <v>3024</v>
      </c>
      <c r="S6" s="34">
        <f t="shared" si="3"/>
        <v>202906</v>
      </c>
      <c r="T6" s="34">
        <f t="shared" si="3"/>
        <v>572.99</v>
      </c>
      <c r="U6" s="34">
        <f t="shared" si="3"/>
        <v>354.12</v>
      </c>
      <c r="V6" s="34">
        <f t="shared" si="3"/>
        <v>8</v>
      </c>
      <c r="W6" s="34">
        <f t="shared" si="3"/>
        <v>0.01</v>
      </c>
      <c r="X6" s="34">
        <f t="shared" si="3"/>
        <v>800</v>
      </c>
      <c r="Y6" s="35">
        <f>IF(Y7="",NA(),Y7)</f>
        <v>104.58</v>
      </c>
      <c r="Z6" s="35">
        <f t="shared" ref="Z6:AH6" si="4">IF(Z7="",NA(),Z7)</f>
        <v>92.09</v>
      </c>
      <c r="AA6" s="35">
        <f t="shared" si="4"/>
        <v>82.25</v>
      </c>
      <c r="AB6" s="35">
        <f t="shared" si="4"/>
        <v>77.930000000000007</v>
      </c>
      <c r="AC6" s="35">
        <f t="shared" si="4"/>
        <v>79.41</v>
      </c>
      <c r="AD6" s="35">
        <f t="shared" si="4"/>
        <v>100.51</v>
      </c>
      <c r="AE6" s="35">
        <f t="shared" si="4"/>
        <v>98.17</v>
      </c>
      <c r="AF6" s="35">
        <f t="shared" si="4"/>
        <v>100.48</v>
      </c>
      <c r="AG6" s="35">
        <f t="shared" si="4"/>
        <v>94.96</v>
      </c>
      <c r="AH6" s="35">
        <f t="shared" si="4"/>
        <v>98.37</v>
      </c>
      <c r="AI6" s="34" t="str">
        <f>IF(AI7="","",IF(AI7="-","【-】","【"&amp;SUBSTITUTE(TEXT(AI7,"#,##0.00"),"-","△")&amp;"】"))</f>
        <v>【91.74】</v>
      </c>
      <c r="AJ6" s="34">
        <f>IF(AJ7="",NA(),AJ7)</f>
        <v>0</v>
      </c>
      <c r="AK6" s="34">
        <f t="shared" ref="AK6:AS6" si="5">IF(AK7="",NA(),AK7)</f>
        <v>0</v>
      </c>
      <c r="AL6" s="34">
        <f t="shared" si="5"/>
        <v>0</v>
      </c>
      <c r="AM6" s="34">
        <f t="shared" si="5"/>
        <v>0</v>
      </c>
      <c r="AN6" s="34">
        <f t="shared" si="5"/>
        <v>0</v>
      </c>
      <c r="AO6" s="35">
        <f t="shared" si="5"/>
        <v>1948.17</v>
      </c>
      <c r="AP6" s="35">
        <f t="shared" si="5"/>
        <v>2103.21</v>
      </c>
      <c r="AQ6" s="35">
        <f t="shared" si="5"/>
        <v>2146.5100000000002</v>
      </c>
      <c r="AR6" s="35">
        <f t="shared" si="5"/>
        <v>2162.27</v>
      </c>
      <c r="AS6" s="35">
        <f t="shared" si="5"/>
        <v>199.01</v>
      </c>
      <c r="AT6" s="34" t="str">
        <f>IF(AT7="","",IF(AT7="-","【-】","【"&amp;SUBSTITUTE(TEXT(AT7,"#,##0.00"),"-","△")&amp;"】"))</f>
        <v>【1,484.74】</v>
      </c>
      <c r="AU6" s="35">
        <f>IF(AU7="",NA(),AU7)</f>
        <v>104.99</v>
      </c>
      <c r="AV6" s="35">
        <f t="shared" ref="AV6:BD6" si="6">IF(AV7="",NA(),AV7)</f>
        <v>103.79</v>
      </c>
      <c r="AW6" s="35">
        <f t="shared" si="6"/>
        <v>73.459999999999994</v>
      </c>
      <c r="AX6" s="35">
        <f t="shared" si="6"/>
        <v>37.18</v>
      </c>
      <c r="AY6" s="35">
        <f t="shared" si="6"/>
        <v>2.44</v>
      </c>
      <c r="AZ6" s="35">
        <f t="shared" si="6"/>
        <v>112.6</v>
      </c>
      <c r="BA6" s="35">
        <f t="shared" si="6"/>
        <v>113.57</v>
      </c>
      <c r="BB6" s="35">
        <f t="shared" si="6"/>
        <v>125.88</v>
      </c>
      <c r="BC6" s="35">
        <f t="shared" si="6"/>
        <v>86.34</v>
      </c>
      <c r="BD6" s="35">
        <f t="shared" si="6"/>
        <v>130.9</v>
      </c>
      <c r="BE6" s="34" t="str">
        <f>IF(BE7="","",IF(BE7="-","【-】","【"&amp;SUBSTITUTE(TEXT(BE7,"#,##0.00"),"-","△")&amp;"】"))</f>
        <v>【91.02】</v>
      </c>
      <c r="BF6" s="35">
        <f>IF(BF7="",NA(),BF7)</f>
        <v>2075</v>
      </c>
      <c r="BG6" s="35">
        <f t="shared" ref="BG6:BO6" si="7">IF(BG7="",NA(),BG7)</f>
        <v>1878.57</v>
      </c>
      <c r="BH6" s="35">
        <f t="shared" si="7"/>
        <v>1719.77</v>
      </c>
      <c r="BI6" s="35">
        <f t="shared" si="7"/>
        <v>2211.2399999999998</v>
      </c>
      <c r="BJ6" s="35">
        <f t="shared" si="7"/>
        <v>1296.6300000000001</v>
      </c>
      <c r="BK6" s="35">
        <f t="shared" si="7"/>
        <v>2784</v>
      </c>
      <c r="BL6" s="35">
        <f t="shared" si="7"/>
        <v>3188.44</v>
      </c>
      <c r="BM6" s="35">
        <f t="shared" si="7"/>
        <v>4170.3999999999996</v>
      </c>
      <c r="BN6" s="35">
        <f t="shared" si="7"/>
        <v>2559.94</v>
      </c>
      <c r="BO6" s="35">
        <f t="shared" si="7"/>
        <v>2834.34</v>
      </c>
      <c r="BP6" s="34" t="str">
        <f>IF(BP7="","",IF(BP7="-","【-】","【"&amp;SUBSTITUTE(TEXT(BP7,"#,##0.00"),"-","△")&amp;"】"))</f>
        <v>【1,937.22】</v>
      </c>
      <c r="BQ6" s="35">
        <f>IF(BQ7="",NA(),BQ7)</f>
        <v>47.83</v>
      </c>
      <c r="BR6" s="35">
        <f t="shared" ref="BR6:BZ6" si="8">IF(BR7="",NA(),BR7)</f>
        <v>47.19</v>
      </c>
      <c r="BS6" s="35">
        <f t="shared" si="8"/>
        <v>29.35</v>
      </c>
      <c r="BT6" s="35">
        <f t="shared" si="8"/>
        <v>24.86</v>
      </c>
      <c r="BU6" s="35">
        <f t="shared" si="8"/>
        <v>26.81</v>
      </c>
      <c r="BV6" s="35">
        <f t="shared" si="8"/>
        <v>29.21</v>
      </c>
      <c r="BW6" s="35">
        <f t="shared" si="8"/>
        <v>26.47</v>
      </c>
      <c r="BX6" s="35">
        <f t="shared" si="8"/>
        <v>32.14</v>
      </c>
      <c r="BY6" s="35">
        <f t="shared" si="8"/>
        <v>37.82</v>
      </c>
      <c r="BZ6" s="35">
        <f t="shared" si="8"/>
        <v>37.979999999999997</v>
      </c>
      <c r="CA6" s="34" t="str">
        <f>IF(CA7="","",IF(CA7="-","【-】","【"&amp;SUBSTITUTE(TEXT(CA7,"#,##0.00"),"-","△")&amp;"】"))</f>
        <v>【35.30】</v>
      </c>
      <c r="CB6" s="35">
        <f>IF(CB7="",NA(),CB7)</f>
        <v>311.86</v>
      </c>
      <c r="CC6" s="35">
        <f t="shared" ref="CC6:CK6" si="9">IF(CC7="",NA(),CC7)</f>
        <v>312.83</v>
      </c>
      <c r="CD6" s="35">
        <f t="shared" si="9"/>
        <v>502.57</v>
      </c>
      <c r="CE6" s="35">
        <f t="shared" si="9"/>
        <v>589.79</v>
      </c>
      <c r="CF6" s="35">
        <f t="shared" si="9"/>
        <v>550.58000000000004</v>
      </c>
      <c r="CG6" s="35">
        <f t="shared" si="9"/>
        <v>620.01</v>
      </c>
      <c r="CH6" s="35">
        <f t="shared" si="9"/>
        <v>688.46</v>
      </c>
      <c r="CI6" s="35">
        <f t="shared" si="9"/>
        <v>562.9</v>
      </c>
      <c r="CJ6" s="35">
        <f t="shared" si="9"/>
        <v>482.51</v>
      </c>
      <c r="CK6" s="35">
        <f t="shared" si="9"/>
        <v>484.48</v>
      </c>
      <c r="CL6" s="34" t="str">
        <f>IF(CL7="","",IF(CL7="-","【-】","【"&amp;SUBSTITUTE(TEXT(CL7,"#,##0.00"),"-","△")&amp;"】"))</f>
        <v>【521.14】</v>
      </c>
      <c r="CM6" s="35">
        <f>IF(CM7="",NA(),CM7)</f>
        <v>50</v>
      </c>
      <c r="CN6" s="35">
        <f t="shared" ref="CN6:CV6" si="10">IF(CN7="",NA(),CN7)</f>
        <v>50</v>
      </c>
      <c r="CO6" s="35">
        <f t="shared" si="10"/>
        <v>50</v>
      </c>
      <c r="CP6" s="35">
        <f t="shared" si="10"/>
        <v>50</v>
      </c>
      <c r="CQ6" s="35">
        <f t="shared" si="10"/>
        <v>50</v>
      </c>
      <c r="CR6" s="35">
        <f t="shared" si="10"/>
        <v>43.1</v>
      </c>
      <c r="CS6" s="35">
        <f t="shared" si="10"/>
        <v>40.96</v>
      </c>
      <c r="CT6" s="35">
        <f t="shared" si="10"/>
        <v>39.450000000000003</v>
      </c>
      <c r="CU6" s="35">
        <f t="shared" si="10"/>
        <v>39.15</v>
      </c>
      <c r="CV6" s="35">
        <f t="shared" si="10"/>
        <v>39.76</v>
      </c>
      <c r="CW6" s="34" t="str">
        <f>IF(CW7="","",IF(CW7="-","【-】","【"&amp;SUBSTITUTE(TEXT(CW7,"#,##0.00"),"-","△")&amp;"】"))</f>
        <v>【35.75】</v>
      </c>
      <c r="CX6" s="35">
        <f>IF(CX7="",NA(),CX7)</f>
        <v>100</v>
      </c>
      <c r="CY6" s="35">
        <f t="shared" ref="CY6:DG6" si="11">IF(CY7="",NA(),CY7)</f>
        <v>100</v>
      </c>
      <c r="CZ6" s="35">
        <f t="shared" si="11"/>
        <v>100</v>
      </c>
      <c r="DA6" s="35">
        <f t="shared" si="11"/>
        <v>100</v>
      </c>
      <c r="DB6" s="35">
        <f t="shared" si="11"/>
        <v>100</v>
      </c>
      <c r="DC6" s="35">
        <f t="shared" si="11"/>
        <v>88.02</v>
      </c>
      <c r="DD6" s="35">
        <f t="shared" si="11"/>
        <v>90.64</v>
      </c>
      <c r="DE6" s="35">
        <f t="shared" si="11"/>
        <v>90.48</v>
      </c>
      <c r="DF6" s="35">
        <f t="shared" si="11"/>
        <v>89.54</v>
      </c>
      <c r="DG6" s="35">
        <f t="shared" si="11"/>
        <v>83.43</v>
      </c>
      <c r="DH6" s="34" t="str">
        <f>IF(DH7="","",IF(DH7="-","【-】","【"&amp;SUBSTITUTE(TEXT(DH7,"#,##0.00"),"-","△")&amp;"】"))</f>
        <v>【90.51】</v>
      </c>
      <c r="DI6" s="35">
        <f>IF(DI7="",NA(),DI7)</f>
        <v>8.64</v>
      </c>
      <c r="DJ6" s="35">
        <f t="shared" ref="DJ6:DR6" si="12">IF(DJ7="",NA(),DJ7)</f>
        <v>13.14</v>
      </c>
      <c r="DK6" s="35">
        <f t="shared" si="12"/>
        <v>17.64</v>
      </c>
      <c r="DL6" s="35">
        <f t="shared" si="12"/>
        <v>22.14</v>
      </c>
      <c r="DM6" s="35">
        <f t="shared" si="12"/>
        <v>26.64</v>
      </c>
      <c r="DN6" s="35">
        <f t="shared" si="12"/>
        <v>26.37</v>
      </c>
      <c r="DO6" s="35">
        <f t="shared" si="12"/>
        <v>27.41</v>
      </c>
      <c r="DP6" s="35">
        <f t="shared" si="12"/>
        <v>30.5</v>
      </c>
      <c r="DQ6" s="35">
        <f t="shared" si="12"/>
        <v>31.15</v>
      </c>
      <c r="DR6" s="35">
        <f t="shared" si="12"/>
        <v>29.58</v>
      </c>
      <c r="DS6" s="34" t="str">
        <f>IF(DS7="","",IF(DS7="-","【-】","【"&amp;SUBSTITUTE(TEXT(DS7,"#,##0.00"),"-","△")&amp;"】"))</f>
        <v>【30.23】</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4">
        <f t="shared" si="14"/>
        <v>0</v>
      </c>
      <c r="EK6" s="35">
        <f t="shared" si="14"/>
        <v>0.51</v>
      </c>
      <c r="EL6" s="34">
        <f t="shared" si="14"/>
        <v>0</v>
      </c>
      <c r="EM6" s="34">
        <f t="shared" si="14"/>
        <v>0</v>
      </c>
      <c r="EN6" s="34">
        <f t="shared" si="14"/>
        <v>0</v>
      </c>
      <c r="EO6" s="34" t="str">
        <f>IF(EO7="","",IF(EO7="-","【-】","【"&amp;SUBSTITUTE(TEXT(EO7,"#,##0.00"),"-","△")&amp;"】"))</f>
        <v>【0.00】</v>
      </c>
    </row>
    <row r="7" spans="1:148" s="36" customFormat="1" x14ac:dyDescent="0.15">
      <c r="A7" s="28"/>
      <c r="B7" s="37">
        <v>2018</v>
      </c>
      <c r="C7" s="37">
        <v>322016</v>
      </c>
      <c r="D7" s="37">
        <v>46</v>
      </c>
      <c r="E7" s="37">
        <v>17</v>
      </c>
      <c r="F7" s="37">
        <v>9</v>
      </c>
      <c r="G7" s="37">
        <v>0</v>
      </c>
      <c r="H7" s="37" t="s">
        <v>96</v>
      </c>
      <c r="I7" s="37" t="s">
        <v>97</v>
      </c>
      <c r="J7" s="37" t="s">
        <v>98</v>
      </c>
      <c r="K7" s="37" t="s">
        <v>99</v>
      </c>
      <c r="L7" s="37" t="s">
        <v>100</v>
      </c>
      <c r="M7" s="37" t="s">
        <v>101</v>
      </c>
      <c r="N7" s="38" t="s">
        <v>102</v>
      </c>
      <c r="O7" s="38">
        <v>59.09</v>
      </c>
      <c r="P7" s="38">
        <v>0</v>
      </c>
      <c r="Q7" s="38">
        <v>100</v>
      </c>
      <c r="R7" s="38">
        <v>3024</v>
      </c>
      <c r="S7" s="38">
        <v>202906</v>
      </c>
      <c r="T7" s="38">
        <v>572.99</v>
      </c>
      <c r="U7" s="38">
        <v>354.12</v>
      </c>
      <c r="V7" s="38">
        <v>8</v>
      </c>
      <c r="W7" s="38">
        <v>0.01</v>
      </c>
      <c r="X7" s="38">
        <v>800</v>
      </c>
      <c r="Y7" s="38">
        <v>104.58</v>
      </c>
      <c r="Z7" s="38">
        <v>92.09</v>
      </c>
      <c r="AA7" s="38">
        <v>82.25</v>
      </c>
      <c r="AB7" s="38">
        <v>77.930000000000007</v>
      </c>
      <c r="AC7" s="38">
        <v>79.41</v>
      </c>
      <c r="AD7" s="38">
        <v>100.51</v>
      </c>
      <c r="AE7" s="38">
        <v>98.17</v>
      </c>
      <c r="AF7" s="38">
        <v>100.48</v>
      </c>
      <c r="AG7" s="38">
        <v>94.96</v>
      </c>
      <c r="AH7" s="38">
        <v>98.37</v>
      </c>
      <c r="AI7" s="38">
        <v>91.74</v>
      </c>
      <c r="AJ7" s="38">
        <v>0</v>
      </c>
      <c r="AK7" s="38">
        <v>0</v>
      </c>
      <c r="AL7" s="38">
        <v>0</v>
      </c>
      <c r="AM7" s="38">
        <v>0</v>
      </c>
      <c r="AN7" s="38">
        <v>0</v>
      </c>
      <c r="AO7" s="38">
        <v>1948.17</v>
      </c>
      <c r="AP7" s="38">
        <v>2103.21</v>
      </c>
      <c r="AQ7" s="38">
        <v>2146.5100000000002</v>
      </c>
      <c r="AR7" s="38">
        <v>2162.27</v>
      </c>
      <c r="AS7" s="38">
        <v>199.01</v>
      </c>
      <c r="AT7" s="38">
        <v>1484.74</v>
      </c>
      <c r="AU7" s="38">
        <v>104.99</v>
      </c>
      <c r="AV7" s="38">
        <v>103.79</v>
      </c>
      <c r="AW7" s="38">
        <v>73.459999999999994</v>
      </c>
      <c r="AX7" s="38">
        <v>37.18</v>
      </c>
      <c r="AY7" s="38">
        <v>2.44</v>
      </c>
      <c r="AZ7" s="38">
        <v>112.6</v>
      </c>
      <c r="BA7" s="38">
        <v>113.57</v>
      </c>
      <c r="BB7" s="38">
        <v>125.88</v>
      </c>
      <c r="BC7" s="38">
        <v>86.34</v>
      </c>
      <c r="BD7" s="38">
        <v>130.9</v>
      </c>
      <c r="BE7" s="38">
        <v>91.02</v>
      </c>
      <c r="BF7" s="38">
        <v>2075</v>
      </c>
      <c r="BG7" s="38">
        <v>1878.57</v>
      </c>
      <c r="BH7" s="38">
        <v>1719.77</v>
      </c>
      <c r="BI7" s="38">
        <v>2211.2399999999998</v>
      </c>
      <c r="BJ7" s="38">
        <v>1296.6300000000001</v>
      </c>
      <c r="BK7" s="38">
        <v>2784</v>
      </c>
      <c r="BL7" s="38">
        <v>3188.44</v>
      </c>
      <c r="BM7" s="38">
        <v>4170.3999999999996</v>
      </c>
      <c r="BN7" s="38">
        <v>2559.94</v>
      </c>
      <c r="BO7" s="38">
        <v>2834.34</v>
      </c>
      <c r="BP7" s="38">
        <v>1937.22</v>
      </c>
      <c r="BQ7" s="38">
        <v>47.83</v>
      </c>
      <c r="BR7" s="38">
        <v>47.19</v>
      </c>
      <c r="BS7" s="38">
        <v>29.35</v>
      </c>
      <c r="BT7" s="38">
        <v>24.86</v>
      </c>
      <c r="BU7" s="38">
        <v>26.81</v>
      </c>
      <c r="BV7" s="38">
        <v>29.21</v>
      </c>
      <c r="BW7" s="38">
        <v>26.47</v>
      </c>
      <c r="BX7" s="38">
        <v>32.14</v>
      </c>
      <c r="BY7" s="38">
        <v>37.82</v>
      </c>
      <c r="BZ7" s="38">
        <v>37.979999999999997</v>
      </c>
      <c r="CA7" s="38">
        <v>35.299999999999997</v>
      </c>
      <c r="CB7" s="38">
        <v>311.86</v>
      </c>
      <c r="CC7" s="38">
        <v>312.83</v>
      </c>
      <c r="CD7" s="38">
        <v>502.57</v>
      </c>
      <c r="CE7" s="38">
        <v>589.79</v>
      </c>
      <c r="CF7" s="38">
        <v>550.58000000000004</v>
      </c>
      <c r="CG7" s="38">
        <v>620.01</v>
      </c>
      <c r="CH7" s="38">
        <v>688.46</v>
      </c>
      <c r="CI7" s="38">
        <v>562.9</v>
      </c>
      <c r="CJ7" s="38">
        <v>482.51</v>
      </c>
      <c r="CK7" s="38">
        <v>484.48</v>
      </c>
      <c r="CL7" s="38">
        <v>521.14</v>
      </c>
      <c r="CM7" s="38">
        <v>50</v>
      </c>
      <c r="CN7" s="38">
        <v>50</v>
      </c>
      <c r="CO7" s="38">
        <v>50</v>
      </c>
      <c r="CP7" s="38">
        <v>50</v>
      </c>
      <c r="CQ7" s="38">
        <v>50</v>
      </c>
      <c r="CR7" s="38">
        <v>43.1</v>
      </c>
      <c r="CS7" s="38">
        <v>40.96</v>
      </c>
      <c r="CT7" s="38">
        <v>39.450000000000003</v>
      </c>
      <c r="CU7" s="38">
        <v>39.15</v>
      </c>
      <c r="CV7" s="38">
        <v>39.76</v>
      </c>
      <c r="CW7" s="38">
        <v>35.75</v>
      </c>
      <c r="CX7" s="38">
        <v>100</v>
      </c>
      <c r="CY7" s="38">
        <v>100</v>
      </c>
      <c r="CZ7" s="38">
        <v>100</v>
      </c>
      <c r="DA7" s="38">
        <v>100</v>
      </c>
      <c r="DB7" s="38">
        <v>100</v>
      </c>
      <c r="DC7" s="38">
        <v>88.02</v>
      </c>
      <c r="DD7" s="38">
        <v>90.64</v>
      </c>
      <c r="DE7" s="38">
        <v>90.48</v>
      </c>
      <c r="DF7" s="38">
        <v>89.54</v>
      </c>
      <c r="DG7" s="38">
        <v>83.43</v>
      </c>
      <c r="DH7" s="38">
        <v>90.51</v>
      </c>
      <c r="DI7" s="38">
        <v>8.64</v>
      </c>
      <c r="DJ7" s="38">
        <v>13.14</v>
      </c>
      <c r="DK7" s="38">
        <v>17.64</v>
      </c>
      <c r="DL7" s="38">
        <v>22.14</v>
      </c>
      <c r="DM7" s="38">
        <v>26.64</v>
      </c>
      <c r="DN7" s="38">
        <v>26.37</v>
      </c>
      <c r="DO7" s="38">
        <v>27.41</v>
      </c>
      <c r="DP7" s="38">
        <v>30.5</v>
      </c>
      <c r="DQ7" s="38">
        <v>31.15</v>
      </c>
      <c r="DR7" s="38">
        <v>29.58</v>
      </c>
      <c r="DS7" s="38">
        <v>30.23</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v>
      </c>
      <c r="EK7" s="38">
        <v>0.51</v>
      </c>
      <c r="EL7" s="38">
        <v>0</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2020-02-25T06:05:49Z</cp:lastPrinted>
  <dcterms:modified xsi:type="dcterms:W3CDTF">2020-02-25T06:23:58Z</dcterms:modified>
</cp:coreProperties>
</file>