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1】調査ファイル\回答済み\20200206_公営企業に係る「経営比較分析表」の分析等について\打ち返し回答\打ち返し（松江市）\"/>
    </mc:Choice>
  </mc:AlternateContent>
  <workbookProtection workbookAlgorithmName="SHA-512" workbookHashValue="Gq59ho8GohqAqngSNvJA8fhUjZh9afu/2gNuNdMXmjWVZ0OufC77ruF0Dtf6oHfN/286QxVmTkhAlypWkoKX7g==" workbookSaltValue="RiZkOzzUGy7HwuK80aDsiQ==" workbookSpinCount="100000" lockStructure="1"/>
  <bookViews>
    <workbookView xWindow="-120" yWindow="-120" windowWidth="20730" windowHeight="113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B10"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<sst xmlns="http://schemas.openxmlformats.org/spreadsheetml/2006/main" count="223" uniqueCount="111">
  <si>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</si>
  <si>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</si>
  <si>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</si>
  <si>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</si>
  <si>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</si>
  <si>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</si>
  <si>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</si>
  <si>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</si>
  <si>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</si>
  <si>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</si>
  <si>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</si>
  <si>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</si>
  <si>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</si>
  <si>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</si>
  <si>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</si>
  <si>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</si>
  <si>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</si>
  <si>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</si>
  <si>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</si>
  <si>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</si>
  <si>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</si>
  <si>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</si>
  <si>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</si>
  <si>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</si>
  <si>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</si>
  <si>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</si>
  <si>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</si>
  <si>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</si>
  <si>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</si>
  <si>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</si>
  <si>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</si>
  <si>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</si>
  <si>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</si>
  <si>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</si>
  <si>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</si>
  <si>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</si>
  <si>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</si>
  <si>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</si>
  <si>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</si>
  <si>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</si>
  <si>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</si>
  <si>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</si>
  <si>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</si>
  <si>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</si>
  <si>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</si>
  <si>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</si>
  <si>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</si>
  <si>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</si>
  <si>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</si>
  <si>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</si>
  <si>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</si>
  <si>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</si>
  <si>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</si>
  <si>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</si>
  <si>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</si>
  <si>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</si>
  <si>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</si>
  <si>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</si>
  <si>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</si>
  <si>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</si>
  <si>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</si>
  <si>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</si>
  <si>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</si>
  <si>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</si>
  <si>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</si>
  <si>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</si>
  <si>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</si>
  <si>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</si>
  <si>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</si>
  <si>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</si>
  <si>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</si>
  <si>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</si>
  <si>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</si>
  <si>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</si>
  <si>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</si>
  <si>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</si>
  <si>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</si>
  <si>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</si>
  <si>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</si>
  <si>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</si>
  <si>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</si>
  <si>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</si>
  <si>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</si>
  <si>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</si>
  <si>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</si>
  <si>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</si>
  <si>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</si>
  <si>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</si>
  <si>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</si>
  <si>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</si>
  <si>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</si>
  <si>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</si>
  <si>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</si>
  <si>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</si>
  <si>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</si>
  <si>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</si>
  <si>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</si>
  <si>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</si>
  <si>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</si>
  <si>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</si>
  <si>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</si>
  <si>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</si>
  <si>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</si>
  <si>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</si>
  <si>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</si>
  <si>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</si>
  <si>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</si>
  <si>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</si>
  <si>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t>
  </si>
  <si>
    <t>　当事業は、一般会計からの繰入れや長期前受金戻入など、使用料以外の収入を前提とし、さらに、公共下水道等他の事業と一体で経営しなければ、健全性が保てない状況である。
　①経常収支比率は100%を下回ったが、②累積欠損金は発生していない。総収益のうち下水道使用料の占める割合は24%であり、一般会計からの繰入金など使用料以外の収入を含めても費用が賄えない状況である。
　③流動比率は、10%未満の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④企業債残高対事業規模比率は、類似団体の平均値を下回っており、近年は同程度の水準で推移している。なお企業債残高は減少している。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⑦施設利用率が低い要因として、施設規模が過大である可能性があるため、施設の更新時にダウンサイジングの検討や、水洗化率の向上も必要である。
　⑧水洗化率は、類似団体と比較してやや高い水準となっている。今後、大幅な上昇は見込めない状況であるが、近年供用開始した区域も含めた接続勧奨等で未接続世帯の接続促進を図る必要がある。</t>
    <rPh sb="193" eb="195">
      <t>ミマン</t>
    </rPh>
    <phoneticPr fontId="15"/>
  </si>
  <si>
    <t>　建設事業は平成22年度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①有形固定資産減価償却率は年々上昇している。また、今後も上昇するものと見込んでいる。
　②管渠老朽化率は、法定耐用年数に達したものがないことから0%となっている。
　</t>
    <rPh sb="6" eb="8">
      <t>ヘイセイ</t>
    </rPh>
    <rPh sb="10" eb="1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</si>
</sst>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Yu Gothic"/>
      <family val="2"/>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9D-48AB-A957-ECF4B1A76E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0.12</c:v>
                </c:pt>
                <c:pt idx="3" formatCode="#,##0.00;&quot;△&quot;#,##0.00">
                  <c:v>0</c:v>
                </c:pt>
                <c:pt idx="4" formatCode="#,##0.00;&quot;△&quot;#,##0.00">
                  <c:v>0</c:v>
                </c:pt>
              </c:numCache>
            </c:numRef>
          </c:val>
          <c:smooth val="0"/>
          <c:extLst>
            <c:ext xmlns:c16="http://schemas.microsoft.com/office/drawing/2014/chart" uri="{C3380CC4-5D6E-409C-BE32-E72D297353CC}">
              <c16:uniqueId val="{00000001-259D-48AB-A957-ECF4B1A76E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41.93</c:v>
                </c:pt>
                <c:pt idx="1">
                  <c:v>39.869999999999997</c:v>
                </c:pt>
                <c:pt idx="2">
                  <c:v>38.950000000000003</c:v>
                </c:pt>
                <c:pt idx="3">
                  <c:v>37.72</c:v>
                </c:pt>
                <c:pt idx="4">
                  <c:v>36.61</c:v>
                </c:pt>
              </c:numCache>
            </c:numRef>
          </c:val>
          <c:extLst>
            <c:ext xmlns:c16="http://schemas.microsoft.com/office/drawing/2014/chart" uri="{C3380CC4-5D6E-409C-BE32-E72D297353CC}">
              <c16:uniqueId val="{00000000-98F1-4855-BC0D-9DA7F39CC3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39.9</c:v>
                </c:pt>
                <c:pt idx="3">
                  <c:v>39.799999999999997</c:v>
                </c:pt>
                <c:pt idx="4">
                  <c:v>40.83</c:v>
                </c:pt>
              </c:numCache>
            </c:numRef>
          </c:val>
          <c:smooth val="0"/>
          <c:extLst>
            <c:ext xmlns:c16="http://schemas.microsoft.com/office/drawing/2014/chart" uri="{C3380CC4-5D6E-409C-BE32-E72D297353CC}">
              <c16:uniqueId val="{00000001-98F1-4855-BC0D-9DA7F39CC3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92.36</c:v>
                </c:pt>
                <c:pt idx="1">
                  <c:v>92.9</c:v>
                </c:pt>
                <c:pt idx="2">
                  <c:v>92.96</c:v>
                </c:pt>
                <c:pt idx="3">
                  <c:v>93.91</c:v>
                </c:pt>
                <c:pt idx="4">
                  <c:v>93.8</c:v>
                </c:pt>
              </c:numCache>
            </c:numRef>
          </c:val>
          <c:extLst>
            <c:ext xmlns:c16="http://schemas.microsoft.com/office/drawing/2014/chart" uri="{C3380CC4-5D6E-409C-BE32-E72D297353CC}">
              <c16:uniqueId val="{00000000-6C0C-4345-A4C0-DDE16C19F4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85.72</c:v>
                </c:pt>
                <c:pt idx="3">
                  <c:v>85.32</c:v>
                </c:pt>
                <c:pt idx="4">
                  <c:v>86</c:v>
                </c:pt>
              </c:numCache>
            </c:numRef>
          </c:val>
          <c:smooth val="0"/>
          <c:extLst>
            <c:ext xmlns:c16="http://schemas.microsoft.com/office/drawing/2014/chart" uri="{C3380CC4-5D6E-409C-BE32-E72D297353CC}">
              <c16:uniqueId val="{00000001-6C0C-4345-A4C0-DDE16C19F4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102.05</c:v>
                </c:pt>
                <c:pt idx="1">
                  <c:v>95.21</c:v>
                </c:pt>
                <c:pt idx="2">
                  <c:v>95.05</c:v>
                </c:pt>
                <c:pt idx="3">
                  <c:v>92.65</c:v>
                </c:pt>
                <c:pt idx="4">
                  <c:v>90.19</c:v>
                </c:pt>
              </c:numCache>
            </c:numRef>
          </c:val>
          <c:extLst>
            <c:ext xmlns:c16="http://schemas.microsoft.com/office/drawing/2014/chart" uri="{C3380CC4-5D6E-409C-BE32-E72D297353CC}">
              <c16:uniqueId val="{00000000-AB0D-435D-8248-6413EDD7AD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99.08</c:v>
                </c:pt>
                <c:pt idx="1">
                  <c:v>97.28</c:v>
                </c:pt>
                <c:pt idx="2">
                  <c:v>102.25</c:v>
                </c:pt>
                <c:pt idx="3">
                  <c:v>103.8</c:v>
                </c:pt>
                <c:pt idx="4">
                  <c:v>101.8</c:v>
                </c:pt>
              </c:numCache>
            </c:numRef>
          </c:val>
          <c:smooth val="0"/>
          <c:extLst>
            <c:ext xmlns:c16="http://schemas.microsoft.com/office/drawing/2014/chart" uri="{C3380CC4-5D6E-409C-BE32-E72D297353CC}">
              <c16:uniqueId val="{00000001-AB0D-435D-8248-6413EDD7AD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7.95</c:v>
                </c:pt>
                <c:pt idx="1">
                  <c:v>11.71</c:v>
                </c:pt>
                <c:pt idx="2">
                  <c:v>15.13</c:v>
                </c:pt>
                <c:pt idx="3">
                  <c:v>18.510000000000002</c:v>
                </c:pt>
                <c:pt idx="4">
                  <c:v>21.62</c:v>
                </c:pt>
              </c:numCache>
            </c:numRef>
          </c:val>
          <c:extLst>
            <c:ext xmlns:c16="http://schemas.microsoft.com/office/drawing/2014/chart" uri="{C3380CC4-5D6E-409C-BE32-E72D297353CC}">
              <c16:uniqueId val="{00000000-F5F4-4E38-8F40-7232AFD779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23.85</c:v>
                </c:pt>
                <c:pt idx="1">
                  <c:v>27.17</c:v>
                </c:pt>
                <c:pt idx="2">
                  <c:v>13.77</c:v>
                </c:pt>
                <c:pt idx="3">
                  <c:v>17.260000000000002</c:v>
                </c:pt>
                <c:pt idx="4">
                  <c:v>27.21</c:v>
                </c:pt>
              </c:numCache>
            </c:numRef>
          </c:val>
          <c:smooth val="0"/>
          <c:extLst>
            <c:ext xmlns:c16="http://schemas.microsoft.com/office/drawing/2014/chart" uri="{C3380CC4-5D6E-409C-BE32-E72D297353CC}">
              <c16:uniqueId val="{00000001-F5F4-4E38-8F40-7232AFD779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D4-47B5-830C-2839EDDF80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D4-47B5-830C-2839EDDF80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2A-4225-9B7A-DC8ED3BC2A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221.59</c:v>
                </c:pt>
                <c:pt idx="1">
                  <c:v>244.06</c:v>
                </c:pt>
                <c:pt idx="2">
                  <c:v>12.96</c:v>
                </c:pt>
                <c:pt idx="3">
                  <c:v>5.81</c:v>
                </c:pt>
                <c:pt idx="4">
                  <c:v>3.87</c:v>
                </c:pt>
              </c:numCache>
            </c:numRef>
          </c:val>
          <c:smooth val="0"/>
          <c:extLst>
            <c:ext xmlns:c16="http://schemas.microsoft.com/office/drawing/2014/chart" uri="{C3380CC4-5D6E-409C-BE32-E72D297353CC}">
              <c16:uniqueId val="{00000001-DE2A-4225-9B7A-DC8ED3BC2A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18.079999999999998</c:v>
                </c:pt>
                <c:pt idx="1">
                  <c:v>17.3</c:v>
                </c:pt>
                <c:pt idx="2">
                  <c:v>4.1100000000000003</c:v>
                </c:pt>
                <c:pt idx="3">
                  <c:v>4.83</c:v>
                </c:pt>
                <c:pt idx="4">
                  <c:v>4.1100000000000003</c:v>
                </c:pt>
              </c:numCache>
            </c:numRef>
          </c:val>
          <c:extLst>
            <c:ext xmlns:c16="http://schemas.microsoft.com/office/drawing/2014/chart" uri="{C3380CC4-5D6E-409C-BE32-E72D297353CC}">
              <c16:uniqueId val="{00000000-5129-4EBB-8044-36642F9008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56.86</c:v>
                </c:pt>
                <c:pt idx="1">
                  <c:v>57.91</c:v>
                </c:pt>
                <c:pt idx="2">
                  <c:v>11.03</c:v>
                </c:pt>
                <c:pt idx="3">
                  <c:v>22.04</c:v>
                </c:pt>
                <c:pt idx="4">
                  <c:v>27.44</c:v>
                </c:pt>
              </c:numCache>
            </c:numRef>
          </c:val>
          <c:smooth val="0"/>
          <c:extLst>
            <c:ext xmlns:c16="http://schemas.microsoft.com/office/drawing/2014/chart" uri="{C3380CC4-5D6E-409C-BE32-E72D297353CC}">
              <c16:uniqueId val="{00000001-5129-4EBB-8044-36642F9008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172.94</c:v>
                </c:pt>
                <c:pt idx="1">
                  <c:v>148.74</c:v>
                </c:pt>
                <c:pt idx="2">
                  <c:v>143.84</c:v>
                </c:pt>
                <c:pt idx="3">
                  <c:v>100.56</c:v>
                </c:pt>
                <c:pt idx="4">
                  <c:v>128.13999999999999</c:v>
                </c:pt>
              </c:numCache>
            </c:numRef>
          </c:val>
          <c:extLst>
            <c:ext xmlns:c16="http://schemas.microsoft.com/office/drawing/2014/chart" uri="{C3380CC4-5D6E-409C-BE32-E72D297353CC}">
              <c16:uniqueId val="{00000000-A85D-47F5-BCD2-237406E420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238.95</c:v>
                </c:pt>
                <c:pt idx="3">
                  <c:v>169.47</c:v>
                </c:pt>
                <c:pt idx="4">
                  <c:v>512.88</c:v>
                </c:pt>
              </c:numCache>
            </c:numRef>
          </c:val>
          <c:smooth val="0"/>
          <c:extLst>
            <c:ext xmlns:c16="http://schemas.microsoft.com/office/drawing/2014/chart" uri="{C3380CC4-5D6E-409C-BE32-E72D297353CC}">
              <c16:uniqueId val="{00000001-A85D-47F5-BCD2-237406E420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78.94</c:v>
                </c:pt>
                <c:pt idx="1">
                  <c:v>81.150000000000006</c:v>
                </c:pt>
                <c:pt idx="2">
                  <c:v>81.28</c:v>
                </c:pt>
                <c:pt idx="3">
                  <c:v>74.33</c:v>
                </c:pt>
                <c:pt idx="4">
                  <c:v>68.459999999999994</c:v>
                </c:pt>
              </c:numCache>
            </c:numRef>
          </c:val>
          <c:extLst>
            <c:ext xmlns:c16="http://schemas.microsoft.com/office/drawing/2014/chart" uri="{C3380CC4-5D6E-409C-BE32-E72D297353CC}">
              <c16:uniqueId val="{00000000-CCB9-4551-90CF-8F5EBA8376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53.57</c:v>
                </c:pt>
                <c:pt idx="3">
                  <c:v>53.03</c:v>
                </c:pt>
                <c:pt idx="4">
                  <c:v>51.07</c:v>
                </c:pt>
              </c:numCache>
            </c:numRef>
          </c:val>
          <c:smooth val="0"/>
          <c:extLst>
            <c:ext xmlns:c16="http://schemas.microsoft.com/office/drawing/2014/chart" uri="{C3380CC4-5D6E-409C-BE32-E72D297353CC}">
              <c16:uniqueId val="{00000001-CCB9-4551-90CF-8F5EBA8376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207.39</c:v>
                </c:pt>
                <c:pt idx="1">
                  <c:v>202</c:v>
                </c:pt>
                <c:pt idx="2">
                  <c:v>201.93</c:v>
                </c:pt>
                <c:pt idx="3">
                  <c:v>221.3</c:v>
                </c:pt>
                <c:pt idx="4">
                  <c:v>240.43</c:v>
                </c:pt>
              </c:numCache>
            </c:numRef>
          </c:val>
          <c:extLst>
            <c:ext xmlns:c16="http://schemas.microsoft.com/office/drawing/2014/chart" uri="{C3380CC4-5D6E-409C-BE32-E72D297353CC}">
              <c16:uniqueId val="{00000000-0CB5-41BC-8834-8C52179860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310.41000000000003</c:v>
                </c:pt>
                <c:pt idx="3">
                  <c:v>301.77</c:v>
                </c:pt>
                <c:pt idx="4">
                  <c:v>314.68</c:v>
                </c:pt>
              </c:numCache>
            </c:numRef>
          </c:val>
          <c:smooth val="0"/>
          <c:extLst>
            <c:ext xmlns:c16="http://schemas.microsoft.com/office/drawing/2014/chart" uri="{C3380CC4-5D6E-409C-BE32-E72D297353CC}">
              <c16:uniqueId val="{00000001-0CB5-41BC-8834-8C52179860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島根県　松江市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tr">
        <f>データ!$M$6</f>
        <v>自治体職員</v>
      </c>
      <c r="AE8" s="49"/>
      <c r="AF8" s="49"/>
      <c r="AG8" s="49"/>
      <c r="AH8" s="49"/>
      <c r="AI8" s="49"/>
      <c r="AJ8" s="49"/>
      <c r="AK8" s="3"/>
      <c r="AL8" s="50">
        <f>データ!S6</f>
        <v>202906</v>
      </c>
      <c r="AM8" s="50"/>
      <c r="AN8" s="50"/>
      <c r="AO8" s="50"/>
      <c r="AP8" s="50"/>
      <c r="AQ8" s="50"/>
      <c r="AR8" s="50"/>
      <c r="AS8" s="50"/>
      <c r="AT8" s="45">
        <f>データ!T6</f>
        <v>572.99</v>
      </c>
      <c r="AU8" s="45"/>
      <c r="AV8" s="45"/>
      <c r="AW8" s="45"/>
      <c r="AX8" s="45"/>
      <c r="AY8" s="45"/>
      <c r="AZ8" s="45"/>
      <c r="BA8" s="45"/>
      <c r="BB8" s="45">
        <f>データ!U6</f>
        <v>354.12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71.430000000000007</v>
      </c>
      <c r="J10" s="45"/>
      <c r="K10" s="45"/>
      <c r="L10" s="45"/>
      <c r="M10" s="45"/>
      <c r="N10" s="45"/>
      <c r="O10" s="45"/>
      <c r="P10" s="45">
        <f>データ!P6</f>
        <v>2.97</v>
      </c>
      <c r="Q10" s="45"/>
      <c r="R10" s="45"/>
      <c r="S10" s="45"/>
      <c r="T10" s="45"/>
      <c r="U10" s="45"/>
      <c r="V10" s="45"/>
      <c r="W10" s="45">
        <f>データ!Q6</f>
        <v>98.12</v>
      </c>
      <c r="X10" s="45"/>
      <c r="Y10" s="45"/>
      <c r="Z10" s="45"/>
      <c r="AA10" s="45"/>
      <c r="AB10" s="45"/>
      <c r="AC10" s="45"/>
      <c r="AD10" s="50">
        <f>データ!R6</f>
        <v>3024</v>
      </c>
      <c r="AE10" s="50"/>
      <c r="AF10" s="50"/>
      <c r="AG10" s="50"/>
      <c r="AH10" s="50"/>
      <c r="AI10" s="50"/>
      <c r="AJ10" s="50"/>
      <c r="AK10" s="2"/>
      <c r="AL10" s="50">
        <f>データ!V6</f>
        <v>6003</v>
      </c>
      <c r="AM10" s="50"/>
      <c r="AN10" s="50"/>
      <c r="AO10" s="50"/>
      <c r="AP10" s="50"/>
      <c r="AQ10" s="50"/>
      <c r="AR10" s="50"/>
      <c r="AS10" s="50"/>
      <c r="AT10" s="45">
        <f>データ!W6</f>
        <v>2.33</v>
      </c>
      <c r="AU10" s="45"/>
      <c r="AV10" s="45"/>
      <c r="AW10" s="45"/>
      <c r="AX10" s="45"/>
      <c r="AY10" s="45"/>
      <c r="AZ10" s="45"/>
      <c r="BA10" s="45"/>
      <c r="BB10" s="45">
        <f>データ!X6</f>
        <v>2576.39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56" t="s">
        <v>26</v>
      </c>
      <c r="BM14" s="57"/>
      <c r="BN14" s="57"/>
      <c r="BO14" s="57"/>
      <c r="BP14" s="57"/>
      <c r="BQ14" s="57"/>
      <c r="BR14" s="57"/>
      <c r="BS14" s="57"/>
      <c r="BT14" s="57"/>
      <c r="BU14" s="57"/>
      <c r="BV14" s="57"/>
      <c r="BW14" s="57"/>
      <c r="BX14" s="57"/>
      <c r="BY14" s="57"/>
      <c r="BZ14" s="58"/>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110</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6"/>
      <c r="BN56" s="76"/>
      <c r="BO56" s="76"/>
      <c r="BP56" s="76"/>
      <c r="BQ56" s="76"/>
      <c r="BR56" s="76"/>
      <c r="BS56" s="76"/>
      <c r="BT56" s="76"/>
      <c r="BU56" s="76"/>
      <c r="BV56" s="76"/>
      <c r="BW56" s="76"/>
      <c r="BX56" s="76"/>
      <c r="BY56" s="76"/>
      <c r="BZ56" s="77"/>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6"/>
      <c r="BN57" s="76"/>
      <c r="BO57" s="76"/>
      <c r="BP57" s="76"/>
      <c r="BQ57" s="76"/>
      <c r="BR57" s="76"/>
      <c r="BS57" s="76"/>
      <c r="BT57" s="76"/>
      <c r="BU57" s="76"/>
      <c r="BV57" s="76"/>
      <c r="BW57" s="76"/>
      <c r="BX57" s="76"/>
      <c r="BY57" s="76"/>
      <c r="BZ57" s="77"/>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6"/>
      <c r="BN58" s="76"/>
      <c r="BO58" s="76"/>
      <c r="BP58" s="76"/>
      <c r="BQ58" s="76"/>
      <c r="BR58" s="76"/>
      <c r="BS58" s="76"/>
      <c r="BT58" s="76"/>
      <c r="BU58" s="76"/>
      <c r="BV58" s="76"/>
      <c r="BW58" s="76"/>
      <c r="BX58" s="76"/>
      <c r="BY58" s="76"/>
      <c r="BZ58" s="7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5"/>
      <c r="BM60" s="76"/>
      <c r="BN60" s="76"/>
      <c r="BO60" s="76"/>
      <c r="BP60" s="76"/>
      <c r="BQ60" s="76"/>
      <c r="BR60" s="76"/>
      <c r="BS60" s="76"/>
      <c r="BT60" s="76"/>
      <c r="BU60" s="76"/>
      <c r="BV60" s="76"/>
      <c r="BW60" s="76"/>
      <c r="BX60" s="76"/>
      <c r="BY60" s="76"/>
      <c r="BZ60" s="77"/>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108</v>
      </c>
      <c r="BM66" s="63"/>
      <c r="BN66" s="63"/>
      <c r="BO66" s="63"/>
      <c r="BP66" s="63"/>
      <c r="BQ66" s="63"/>
      <c r="BR66" s="63"/>
      <c r="BS66" s="63"/>
      <c r="BT66" s="63"/>
      <c r="BU66" s="63"/>
      <c r="BV66" s="63"/>
      <c r="BW66" s="63"/>
      <c r="BX66" s="63"/>
      <c r="BY66" s="63"/>
      <c r="BZ66" s="6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Avp+ySYHUKvpf+l9DieRPRIwtijgpguhBBp3xAsdS8SMWZc1YXekV2ENuKduXwmhy8wn4oaye1D7G2dib9oV5w==" saltValue="ixhyOu4wk5oRVJUu16Fg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2018</v>
      </c>
      <c r="C6" s="33">
        <f t="shared" ref="C6:X6" si="3">C7</f>
        <v>322016</v>
      </c>
      <c r="D6" s="33">
        <f t="shared" si="3"/>
        <v>46</v>
      </c>
      <c r="E6" s="33">
        <f t="shared" si="3"/>
        <v>17</v>
      </c>
      <c r="F6" s="33">
        <f t="shared" si="3"/>
        <v>6</v>
      </c>
      <c r="G6" s="33">
        <f t="shared" si="3"/>
        <v>0</v>
      </c>
      <c r="H6" s="33" t="str">
        <f t="shared" si="3"/>
        <v>島根県　松江市</v>
      </c>
      <c r="I6" s="33" t="str">
        <f t="shared" si="3"/>
        <v>法適用</v>
      </c>
      <c r="J6" s="33" t="str">
        <f t="shared" si="3"/>
        <v>下水道事業</v>
      </c>
      <c r="K6" s="33" t="str">
        <f t="shared" si="3"/>
        <v>漁業集落排水</v>
      </c>
      <c r="L6" s="33" t="str">
        <f t="shared" si="3"/>
        <v>H1</v>
      </c>
      <c r="M6" s="33" t="str">
        <f t="shared" si="3"/>
        <v>自治体職員</v>
      </c>
      <c r="N6" s="34" t="str">
        <f t="shared" si="3"/>
        <v>-</v>
      </c>
      <c r="O6" s="34">
        <f t="shared" si="3"/>
        <v>71.430000000000007</v>
      </c>
      <c r="P6" s="34">
        <f t="shared" si="3"/>
        <v>2.97</v>
      </c>
      <c r="Q6" s="34">
        <f t="shared" si="3"/>
        <v>98.12</v>
      </c>
      <c r="R6" s="34">
        <f t="shared" si="3"/>
        <v>3024</v>
      </c>
      <c r="S6" s="34">
        <f t="shared" si="3"/>
        <v>202906</v>
      </c>
      <c r="T6" s="34">
        <f t="shared" si="3"/>
        <v>572.99</v>
      </c>
      <c r="U6" s="34">
        <f t="shared" si="3"/>
        <v>354.12</v>
      </c>
      <c r="V6" s="34">
        <f t="shared" si="3"/>
        <v>6003</v>
      </c>
      <c r="W6" s="34">
        <f t="shared" si="3"/>
        <v>2.33</v>
      </c>
      <c r="X6" s="34">
        <f t="shared" si="3"/>
        <v>2576.39</v>
      </c>
      <c r="Y6" s="35">
        <f>IF(Y7="",NA(),Y7)</f>
        <v>102.05</v>
      </c>
      <c r="Z6" s="35">
        <f t="shared" ref="Z6:AH6" si="4">IF(Z7="",NA(),Z7)</f>
        <v>95.21</v>
      </c>
      <c r="AA6" s="35">
        <f t="shared" si="4"/>
        <v>95.05</v>
      </c>
      <c r="AB6" s="35">
        <f t="shared" si="4"/>
        <v>92.65</v>
      </c>
      <c r="AC6" s="35">
        <f t="shared" si="4"/>
        <v>90.19</v>
      </c>
      <c r="AD6" s="35">
        <f t="shared" si="4"/>
        <v>99.08</v>
      </c>
      <c r="AE6" s="35">
        <f t="shared" si="4"/>
        <v>97.28</v>
      </c>
      <c r="AF6" s="35">
        <f t="shared" si="4"/>
        <v>102.25</v>
      </c>
      <c r="AG6" s="35">
        <f t="shared" si="4"/>
        <v>103.8</v>
      </c>
      <c r="AH6" s="35">
        <f t="shared" si="4"/>
        <v>101.8</v>
      </c>
      <c r="AI6" s="34" t="str">
        <f>IF(AI7="","",IF(AI7="-","【-】","【"&amp;SUBSTITUTE(TEXT(AI7,"#,##0.00"),"-","△")&amp;"】"))</f>
        <v>【101.27】</v>
      </c>
      <c r="AJ6" s="34">
        <f>IF(AJ7="",NA(),AJ7)</f>
        <v>0</v>
      </c>
      <c r="AK6" s="34">
        <f t="shared" ref="AK6:AS6" si="5">IF(AK7="",NA(),AK7)</f>
        <v>0</v>
      </c>
      <c r="AL6" s="34">
        <f t="shared" si="5"/>
        <v>0</v>
      </c>
      <c r="AM6" s="34">
        <f t="shared" si="5"/>
        <v>0</v>
      </c>
      <c r="AN6" s="34">
        <f t="shared" si="5"/>
        <v>0</v>
      </c>
      <c r="AO6" s="35">
        <f t="shared" si="5"/>
        <v>221.59</v>
      </c>
      <c r="AP6" s="35">
        <f t="shared" si="5"/>
        <v>244.06</v>
      </c>
      <c r="AQ6" s="35">
        <f t="shared" si="5"/>
        <v>12.96</v>
      </c>
      <c r="AR6" s="35">
        <f t="shared" si="5"/>
        <v>5.81</v>
      </c>
      <c r="AS6" s="35">
        <f t="shared" si="5"/>
        <v>3.87</v>
      </c>
      <c r="AT6" s="34" t="str">
        <f>IF(AT7="","",IF(AT7="-","【-】","【"&amp;SUBSTITUTE(TEXT(AT7,"#,##0.00"),"-","△")&amp;"】"))</f>
        <v>【101.38】</v>
      </c>
      <c r="AU6" s="35">
        <f>IF(AU7="",NA(),AU7)</f>
        <v>18.079999999999998</v>
      </c>
      <c r="AV6" s="35">
        <f t="shared" ref="AV6:BD6" si="6">IF(AV7="",NA(),AV7)</f>
        <v>17.3</v>
      </c>
      <c r="AW6" s="35">
        <f t="shared" si="6"/>
        <v>4.1100000000000003</v>
      </c>
      <c r="AX6" s="35">
        <f t="shared" si="6"/>
        <v>4.83</v>
      </c>
      <c r="AY6" s="35">
        <f t="shared" si="6"/>
        <v>4.1100000000000003</v>
      </c>
      <c r="AZ6" s="35">
        <f t="shared" si="6"/>
        <v>56.86</v>
      </c>
      <c r="BA6" s="35">
        <f t="shared" si="6"/>
        <v>57.91</v>
      </c>
      <c r="BB6" s="35">
        <f t="shared" si="6"/>
        <v>11.03</v>
      </c>
      <c r="BC6" s="35">
        <f t="shared" si="6"/>
        <v>22.04</v>
      </c>
      <c r="BD6" s="35">
        <f t="shared" si="6"/>
        <v>27.44</v>
      </c>
      <c r="BE6" s="34" t="str">
        <f>IF(BE7="","",IF(BE7="-","【-】","【"&amp;SUBSTITUTE(TEXT(BE7,"#,##0.00"),"-","△")&amp;"】"))</f>
        <v>【65.72】</v>
      </c>
      <c r="BF6" s="35">
        <f>IF(BF7="",NA(),BF7)</f>
        <v>172.94</v>
      </c>
      <c r="BG6" s="35">
        <f t="shared" ref="BG6:BO6" si="7">IF(BG7="",NA(),BG7)</f>
        <v>148.74</v>
      </c>
      <c r="BH6" s="35">
        <f t="shared" si="7"/>
        <v>143.84</v>
      </c>
      <c r="BI6" s="35">
        <f t="shared" si="7"/>
        <v>100.56</v>
      </c>
      <c r="BJ6" s="35">
        <f t="shared" si="7"/>
        <v>128.13999999999999</v>
      </c>
      <c r="BK6" s="35">
        <f t="shared" si="7"/>
        <v>830.5</v>
      </c>
      <c r="BL6" s="35">
        <f t="shared" si="7"/>
        <v>1029.24</v>
      </c>
      <c r="BM6" s="35">
        <f t="shared" si="7"/>
        <v>238.95</v>
      </c>
      <c r="BN6" s="35">
        <f t="shared" si="7"/>
        <v>169.47</v>
      </c>
      <c r="BO6" s="35">
        <f t="shared" si="7"/>
        <v>512.88</v>
      </c>
      <c r="BP6" s="34" t="str">
        <f>IF(BP7="","",IF(BP7="-","【-】","【"&amp;SUBSTITUTE(TEXT(BP7,"#,##0.00"),"-","△")&amp;"】"))</f>
        <v>【973.20】</v>
      </c>
      <c r="BQ6" s="35">
        <f>IF(BQ7="",NA(),BQ7)</f>
        <v>78.94</v>
      </c>
      <c r="BR6" s="35">
        <f t="shared" ref="BR6:BZ6" si="8">IF(BR7="",NA(),BR7)</f>
        <v>81.150000000000006</v>
      </c>
      <c r="BS6" s="35">
        <f t="shared" si="8"/>
        <v>81.28</v>
      </c>
      <c r="BT6" s="35">
        <f t="shared" si="8"/>
        <v>74.33</v>
      </c>
      <c r="BU6" s="35">
        <f t="shared" si="8"/>
        <v>68.459999999999994</v>
      </c>
      <c r="BV6" s="35">
        <f t="shared" si="8"/>
        <v>43.66</v>
      </c>
      <c r="BW6" s="35">
        <f t="shared" si="8"/>
        <v>43.13</v>
      </c>
      <c r="BX6" s="35">
        <f t="shared" si="8"/>
        <v>53.57</v>
      </c>
      <c r="BY6" s="35">
        <f t="shared" si="8"/>
        <v>53.03</v>
      </c>
      <c r="BZ6" s="35">
        <f t="shared" si="8"/>
        <v>51.07</v>
      </c>
      <c r="CA6" s="34" t="str">
        <f>IF(CA7="","",IF(CA7="-","【-】","【"&amp;SUBSTITUTE(TEXT(CA7,"#,##0.00"),"-","△")&amp;"】"))</f>
        <v>【45.14】</v>
      </c>
      <c r="CB6" s="35">
        <f>IF(CB7="",NA(),CB7)</f>
        <v>207.39</v>
      </c>
      <c r="CC6" s="35">
        <f t="shared" ref="CC6:CK6" si="9">IF(CC7="",NA(),CC7)</f>
        <v>202</v>
      </c>
      <c r="CD6" s="35">
        <f t="shared" si="9"/>
        <v>201.93</v>
      </c>
      <c r="CE6" s="35">
        <f t="shared" si="9"/>
        <v>221.3</v>
      </c>
      <c r="CF6" s="35">
        <f t="shared" si="9"/>
        <v>240.43</v>
      </c>
      <c r="CG6" s="35">
        <f t="shared" si="9"/>
        <v>382.09</v>
      </c>
      <c r="CH6" s="35">
        <f t="shared" si="9"/>
        <v>392.03</v>
      </c>
      <c r="CI6" s="35">
        <f t="shared" si="9"/>
        <v>310.41000000000003</v>
      </c>
      <c r="CJ6" s="35">
        <f t="shared" si="9"/>
        <v>301.77</v>
      </c>
      <c r="CK6" s="35">
        <f t="shared" si="9"/>
        <v>314.68</v>
      </c>
      <c r="CL6" s="34" t="str">
        <f>IF(CL7="","",IF(CL7="-","【-】","【"&amp;SUBSTITUTE(TEXT(CL7,"#,##0.00"),"-","△")&amp;"】"))</f>
        <v>【377.19】</v>
      </c>
      <c r="CM6" s="35">
        <f>IF(CM7="",NA(),CM7)</f>
        <v>41.93</v>
      </c>
      <c r="CN6" s="35">
        <f t="shared" ref="CN6:CV6" si="10">IF(CN7="",NA(),CN7)</f>
        <v>39.869999999999997</v>
      </c>
      <c r="CO6" s="35">
        <f t="shared" si="10"/>
        <v>38.950000000000003</v>
      </c>
      <c r="CP6" s="35">
        <f t="shared" si="10"/>
        <v>37.72</v>
      </c>
      <c r="CQ6" s="35">
        <f t="shared" si="10"/>
        <v>36.61</v>
      </c>
      <c r="CR6" s="35">
        <f t="shared" si="10"/>
        <v>39.68</v>
      </c>
      <c r="CS6" s="35">
        <f t="shared" si="10"/>
        <v>35.64</v>
      </c>
      <c r="CT6" s="35">
        <f t="shared" si="10"/>
        <v>39.9</v>
      </c>
      <c r="CU6" s="35">
        <f t="shared" si="10"/>
        <v>39.799999999999997</v>
      </c>
      <c r="CV6" s="35">
        <f t="shared" si="10"/>
        <v>40.83</v>
      </c>
      <c r="CW6" s="34" t="str">
        <f>IF(CW7="","",IF(CW7="-","【-】","【"&amp;SUBSTITUTE(TEXT(CW7,"#,##0.00"),"-","△")&amp;"】"))</f>
        <v>【33.69】</v>
      </c>
      <c r="CX6" s="35">
        <f>IF(CX7="",NA(),CX7)</f>
        <v>92.36</v>
      </c>
      <c r="CY6" s="35">
        <f t="shared" ref="CY6:DG6" si="11">IF(CY7="",NA(),CY7)</f>
        <v>92.9</v>
      </c>
      <c r="CZ6" s="35">
        <f t="shared" si="11"/>
        <v>92.96</v>
      </c>
      <c r="DA6" s="35">
        <f t="shared" si="11"/>
        <v>93.91</v>
      </c>
      <c r="DB6" s="35">
        <f t="shared" si="11"/>
        <v>93.8</v>
      </c>
      <c r="DC6" s="35">
        <f t="shared" si="11"/>
        <v>83.95</v>
      </c>
      <c r="DD6" s="35">
        <f t="shared" si="11"/>
        <v>82.92</v>
      </c>
      <c r="DE6" s="35">
        <f t="shared" si="11"/>
        <v>85.72</v>
      </c>
      <c r="DF6" s="35">
        <f t="shared" si="11"/>
        <v>85.32</v>
      </c>
      <c r="DG6" s="35">
        <f t="shared" si="11"/>
        <v>86</v>
      </c>
      <c r="DH6" s="34" t="str">
        <f>IF(DH7="","",IF(DH7="-","【-】","【"&amp;SUBSTITUTE(TEXT(DH7,"#,##0.00"),"-","△")&amp;"】"))</f>
        <v>【80.08】</v>
      </c>
      <c r="DI6" s="35">
        <f>IF(DI7="",NA(),DI7)</f>
        <v>7.95</v>
      </c>
      <c r="DJ6" s="35">
        <f t="shared" ref="DJ6:DR6" si="12">IF(DJ7="",NA(),DJ7)</f>
        <v>11.71</v>
      </c>
      <c r="DK6" s="35">
        <f t="shared" si="12"/>
        <v>15.13</v>
      </c>
      <c r="DL6" s="35">
        <f t="shared" si="12"/>
        <v>18.510000000000002</v>
      </c>
      <c r="DM6" s="35">
        <f t="shared" si="12"/>
        <v>21.62</v>
      </c>
      <c r="DN6" s="35">
        <f t="shared" si="12"/>
        <v>23.85</v>
      </c>
      <c r="DO6" s="35">
        <f t="shared" si="12"/>
        <v>27.17</v>
      </c>
      <c r="DP6" s="35">
        <f t="shared" si="12"/>
        <v>13.77</v>
      </c>
      <c r="DQ6" s="35">
        <f t="shared" si="12"/>
        <v>17.260000000000002</v>
      </c>
      <c r="DR6" s="35">
        <f t="shared" si="12"/>
        <v>27.21</v>
      </c>
      <c r="DS6" s="34" t="str">
        <f>IF(DS7="","",IF(DS7="-","【-】","【"&amp;SUBSTITUTE(TEXT(DS7,"#,##0.00"),"-","△")&amp;"】"))</f>
        <v>【27.36】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0.18</v>
      </c>
      <c r="EL6" s="35">
        <f t="shared" si="14"/>
        <v>0.12</v>
      </c>
      <c r="EM6" s="34">
        <f t="shared" si="14"/>
        <v>0</v>
      </c>
      <c r="EN6" s="34">
        <f t="shared" si="14"/>
        <v>0</v>
      </c>
      <c r="EO6" s="34" t="str">
        <f>IF(EO7="","",IF(EO7="-","【-】","【"&amp;SUBSTITUTE(TEXT(EO7,"#,##0.00"),"-","△")&amp;"】"))</f>
        <v>【0.04】</v>
      </c>
    </row>
    <row r="7" spans="1:148" s="36" customFormat="1">
      <c r="A7" s="28"/>
      <c r="B7" s="37">
        <v>2018</v>
      </c>
      <c r="C7" s="37">
        <v>322016</v>
      </c>
      <c r="D7" s="37">
        <v>46</v>
      </c>
      <c r="E7" s="37">
        <v>17</v>
      </c>
      <c r="F7" s="37">
        <v>6</v>
      </c>
      <c r="G7" s="37">
        <v>0</v>
      </c>
      <c r="H7" s="37" t="s">
        <v>96</v>
      </c>
      <c r="I7" s="37" t="s">
        <v>97</v>
      </c>
      <c r="J7" s="37" t="s">
        <v>98</v>
      </c>
      <c r="K7" s="37" t="s">
        <v>99</v>
      </c>
      <c r="L7" s="37" t="s">
        <v>100</v>
      </c>
      <c r="M7" s="37" t="s">
        <v>101</v>
      </c>
      <c r="N7" s="38" t="s">
        <v>102</v>
      </c>
      <c r="O7" s="38">
        <v>71.430000000000007</v>
      </c>
      <c r="P7" s="38">
        <v>2.97</v>
      </c>
      <c r="Q7" s="38">
        <v>98.12</v>
      </c>
      <c r="R7" s="38">
        <v>3024</v>
      </c>
      <c r="S7" s="38">
        <v>202906</v>
      </c>
      <c r="T7" s="38">
        <v>572.99</v>
      </c>
      <c r="U7" s="38">
        <v>354.12</v>
      </c>
      <c r="V7" s="38">
        <v>6003</v>
      </c>
      <c r="W7" s="38">
        <v>2.33</v>
      </c>
      <c r="X7" s="38">
        <v>2576.39</v>
      </c>
      <c r="Y7" s="38">
        <v>102.05</v>
      </c>
      <c r="Z7" s="38">
        <v>95.21</v>
      </c>
      <c r="AA7" s="38">
        <v>95.05</v>
      </c>
      <c r="AB7" s="38">
        <v>92.65</v>
      </c>
      <c r="AC7" s="38">
        <v>90.19</v>
      </c>
      <c r="AD7" s="38">
        <v>99.08</v>
      </c>
      <c r="AE7" s="38">
        <v>97.28</v>
      </c>
      <c r="AF7" s="38">
        <v>102.25</v>
      </c>
      <c r="AG7" s="38">
        <v>103.8</v>
      </c>
      <c r="AH7" s="38">
        <v>101.8</v>
      </c>
      <c r="AI7" s="38">
        <v>101.27</v>
      </c>
      <c r="AJ7" s="38">
        <v>0</v>
      </c>
      <c r="AK7" s="38">
        <v>0</v>
      </c>
      <c r="AL7" s="38">
        <v>0</v>
      </c>
      <c r="AM7" s="38">
        <v>0</v>
      </c>
      <c r="AN7" s="38">
        <v>0</v>
      </c>
      <c r="AO7" s="38">
        <v>221.59</v>
      </c>
      <c r="AP7" s="38">
        <v>244.06</v>
      </c>
      <c r="AQ7" s="38">
        <v>12.96</v>
      </c>
      <c r="AR7" s="38">
        <v>5.81</v>
      </c>
      <c r="AS7" s="38">
        <v>3.87</v>
      </c>
      <c r="AT7" s="38">
        <v>101.38</v>
      </c>
      <c r="AU7" s="38">
        <v>18.079999999999998</v>
      </c>
      <c r="AV7" s="38">
        <v>17.3</v>
      </c>
      <c r="AW7" s="38">
        <v>4.1100000000000003</v>
      </c>
      <c r="AX7" s="38">
        <v>4.83</v>
      </c>
      <c r="AY7" s="38">
        <v>4.1100000000000003</v>
      </c>
      <c r="AZ7" s="38">
        <v>56.86</v>
      </c>
      <c r="BA7" s="38">
        <v>57.91</v>
      </c>
      <c r="BB7" s="38">
        <v>11.03</v>
      </c>
      <c r="BC7" s="38">
        <v>22.04</v>
      </c>
      <c r="BD7" s="38">
        <v>27.44</v>
      </c>
      <c r="BE7" s="38">
        <v>65.72</v>
      </c>
      <c r="BF7" s="38">
        <v>172.94</v>
      </c>
      <c r="BG7" s="38">
        <v>148.74</v>
      </c>
      <c r="BH7" s="38">
        <v>143.84</v>
      </c>
      <c r="BI7" s="38">
        <v>100.56</v>
      </c>
      <c r="BJ7" s="38">
        <v>128.13999999999999</v>
      </c>
      <c r="BK7" s="38">
        <v>830.5</v>
      </c>
      <c r="BL7" s="38">
        <v>1029.24</v>
      </c>
      <c r="BM7" s="38">
        <v>238.95</v>
      </c>
      <c r="BN7" s="38">
        <v>169.47</v>
      </c>
      <c r="BO7" s="38">
        <v>512.88</v>
      </c>
      <c r="BP7" s="38">
        <v>973.2</v>
      </c>
      <c r="BQ7" s="38">
        <v>78.94</v>
      </c>
      <c r="BR7" s="38">
        <v>81.150000000000006</v>
      </c>
      <c r="BS7" s="38">
        <v>81.28</v>
      </c>
      <c r="BT7" s="38">
        <v>74.33</v>
      </c>
      <c r="BU7" s="38">
        <v>68.459999999999994</v>
      </c>
      <c r="BV7" s="38">
        <v>43.66</v>
      </c>
      <c r="BW7" s="38">
        <v>43.13</v>
      </c>
      <c r="BX7" s="38">
        <v>53.57</v>
      </c>
      <c r="BY7" s="38">
        <v>53.03</v>
      </c>
      <c r="BZ7" s="38">
        <v>51.07</v>
      </c>
      <c r="CA7" s="38">
        <v>45.14</v>
      </c>
      <c r="CB7" s="38">
        <v>207.39</v>
      </c>
      <c r="CC7" s="38">
        <v>202</v>
      </c>
      <c r="CD7" s="38">
        <v>201.93</v>
      </c>
      <c r="CE7" s="38">
        <v>221.3</v>
      </c>
      <c r="CF7" s="38">
        <v>240.43</v>
      </c>
      <c r="CG7" s="38">
        <v>382.09</v>
      </c>
      <c r="CH7" s="38">
        <v>392.03</v>
      </c>
      <c r="CI7" s="38">
        <v>310.41000000000003</v>
      </c>
      <c r="CJ7" s="38">
        <v>301.77</v>
      </c>
      <c r="CK7" s="38">
        <v>314.68</v>
      </c>
      <c r="CL7" s="38">
        <v>377.19</v>
      </c>
      <c r="CM7" s="38">
        <v>41.93</v>
      </c>
      <c r="CN7" s="38">
        <v>39.869999999999997</v>
      </c>
      <c r="CO7" s="38">
        <v>38.950000000000003</v>
      </c>
      <c r="CP7" s="38">
        <v>37.72</v>
      </c>
      <c r="CQ7" s="38">
        <v>36.61</v>
      </c>
      <c r="CR7" s="38">
        <v>39.68</v>
      </c>
      <c r="CS7" s="38">
        <v>35.64</v>
      </c>
      <c r="CT7" s="38">
        <v>39.9</v>
      </c>
      <c r="CU7" s="38">
        <v>39.799999999999997</v>
      </c>
      <c r="CV7" s="38">
        <v>40.83</v>
      </c>
      <c r="CW7" s="38">
        <v>33.69</v>
      </c>
      <c r="CX7" s="38">
        <v>92.36</v>
      </c>
      <c r="CY7" s="38">
        <v>92.9</v>
      </c>
      <c r="CZ7" s="38">
        <v>92.96</v>
      </c>
      <c r="DA7" s="38">
        <v>93.91</v>
      </c>
      <c r="DB7" s="38">
        <v>93.8</v>
      </c>
      <c r="DC7" s="38">
        <v>83.95</v>
      </c>
      <c r="DD7" s="38">
        <v>82.92</v>
      </c>
      <c r="DE7" s="38">
        <v>85.72</v>
      </c>
      <c r="DF7" s="38">
        <v>85.32</v>
      </c>
      <c r="DG7" s="38">
        <v>86</v>
      </c>
      <c r="DH7" s="38">
        <v>80.08</v>
      </c>
      <c r="DI7" s="38">
        <v>7.95</v>
      </c>
      <c r="DJ7" s="38">
        <v>11.71</v>
      </c>
      <c r="DK7" s="38">
        <v>15.13</v>
      </c>
      <c r="DL7" s="38">
        <v>18.510000000000002</v>
      </c>
      <c r="DM7" s="38">
        <v>21.62</v>
      </c>
      <c r="DN7" s="38">
        <v>23.85</v>
      </c>
      <c r="DO7" s="38">
        <v>27.17</v>
      </c>
      <c r="DP7" s="38">
        <v>13.77</v>
      </c>
      <c r="DQ7" s="38">
        <v>17.260000000000002</v>
      </c>
      <c r="DR7" s="38">
        <v>27.21</v>
      </c>
      <c r="DS7" s="38">
        <v>27.36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0.18</v>
      </c>
      <c r="EL7" s="38">
        <v>0.12</v>
      </c>
      <c r="EM7" s="38">
        <v>0</v>
      </c>
      <c r="EN7" s="38">
        <v>0</v>
      </c>
      <c r="EO7" s="38">
        <v>0.04</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2020-02-25T06:05:20Z</cp:lastPrinted>
  <dcterms:modified xsi:type="dcterms:W3CDTF">2020-02-25T06:23:45Z</dcterms:modified>
</cp:coreProperties>
</file>