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回答済み\20200206_公営企業に係る「経営比較分析表」の分析等について\打ち返し回答\打ち返し（松江市）\"/>
    </mc:Choice>
  </mc:AlternateContent>
  <workbookProtection workbookAlgorithmName="SHA-512" workbookHashValue="50vILRz8wMmlvdfAqnsuTK2F83Ay6ZBOrKYdKojZX4HWwTp4mEN/wmMjK5pwG0lr/dsSTm9S2EBjPp+D5Bk74g==" workbookSaltValue="yLtQ72TaXRNLDDEEtEpQZg=="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<sst xmlns="http://schemas.openxmlformats.org/spreadsheetml/2006/main" count="223" uniqueCount="111">
  <si>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</si>
  <si>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</si>
  <si>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</si>
  <si>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</si>
  <si>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</si>
  <si>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</si>
  <si>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</si>
  <si>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</si>
  <si>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</si>
  <si>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</si>
  <si>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</si>
  <si>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</si>
  <si>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</si>
  <si>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</si>
  <si>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</si>
  <si>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</si>
  <si>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</si>
  <si>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</si>
  <si>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</si>
  <si>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</si>
  <si>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</si>
  <si>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</si>
  <si>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</si>
  <si>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</si>
  <si>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</si>
  <si>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</si>
  <si>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</si>
  <si>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</si>
  <si>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</si>
  <si>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</si>
  <si>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</si>
  <si>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</si>
  <si>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</si>
  <si>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</si>
  <si>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</si>
  <si>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</si>
  <si>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</si>
  <si>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</si>
  <si>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</si>
  <si>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</si>
  <si>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</si>
  <si>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</si>
  <si>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</si>
  <si>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</si>
  <si>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</si>
  <si>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</si>
  <si>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</si>
  <si>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</si>
  <si>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</si>
  <si>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</si>
  <si>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</si>
  <si>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</si>
  <si>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</si>
  <si>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</si>
  <si>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</si>
  <si>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</si>
  <si>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</si>
  <si>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</si>
  <si>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</si>
  <si>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</si>
  <si>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</si>
  <si>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</si>
  <si>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</si>
  <si>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</si>
  <si>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</si>
  <si>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</si>
  <si>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</si>
  <si>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</si>
  <si>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</si>
  <si>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</si>
  <si>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</si>
  <si>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</si>
  <si>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</si>
  <si>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</si>
  <si>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</si>
  <si>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</si>
  <si>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</si>
  <si>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</si>
  <si>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</si>
  <si>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</si>
  <si>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</si>
  <si>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</si>
  <si>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</si>
  <si>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</si>
  <si>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</si>
  <si>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</si>
  <si>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</si>
  <si>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</si>
  <si>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</si>
  <si>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</si>
  <si>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</si>
  <si>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</si>
  <si>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</si>
  <si>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</si>
  <si>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</si>
  <si>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</si>
  <si>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</si>
  <si>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</si>
  <si>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</si>
  <si>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</si>
  <si>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</si>
  <si>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</si>
  <si>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</si>
  <si>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</si>
  <si>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</si>
  <si>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</si>
  <si>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</si>
  <si>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</si>
  <si>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</si>
  <si>
    <t>　当事業は、一般会計からの繰入れや長期前受金戻入など、使用料以外の収入を前提とし、さらに、公共下水道等他の事業と一体で経営しなければ、健全性が保てない状況である。
　①経常収支比率は100%を下回っている。総収益のうち下水道使用料の占める割合は20%であり、一般会計からの繰入金など使用料以外の収入を含めても費用が賄えない状況である。また、②累積欠損金については、他事業も含めた会計全体での欠損金が生じないよう、今後は、更なる経費削減を検討する必要がある。
　③流動比率は、10%未満の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④企業債残高対事業規模比率は、類似団体の平均値を下回っており、近年は同程度の水準で推移している。なお企業債残高は減少している。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⑧水洗化率は、今後大幅な上昇は見込めない状況であるが、接続勧奨等で未接続世帯の接続促進を図る必要がある。</t>
    <rPh sb="240" eb="242">
      <t>ミマン</t>
    </rPh>
    <rPh sb="367" eb="368">
      <t>チ</t>
    </rPh>
    <rPh sb="369" eb="371">
      <t>シタマワ</t>
    </rPh>
    <rPh sb="376" eb="378">
      <t>キンネン</t>
    </rPh>
    <rPh sb="379" eb="382">
      <t>ドウテイド</t>
    </rPh>
    <rPh sb="383" eb="385">
      <t>スイジュン</t>
    </rPh>
    <rPh sb="386" eb="388">
      <t>スイイ</t>
    </rPh>
    <rPh sb="395" eb="397">
      <t>キギョウ</t>
    </rPh>
    <rPh sb="397" eb="398">
      <t>サイ</t>
    </rPh>
    <rPh sb="398" eb="400">
      <t>ザンダカ</t>
    </rPh>
    <rPh sb="401" eb="403">
      <t>ゲンショウ</t>
    </rPh>
    <phoneticPr fontId="15"/>
  </si>
  <si>
    <t>　建設事業は平成18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
　過去に、一部の管渠において改修を実施しているが、これは土質条件等で局所的に破損した管渠を改修したものである。現時点では計画的な改修の予定はない。</t>
    <rPh sb="6" eb="8">
      <t>ヘイセイ</t>
    </rPh>
    <rPh sb="10" eb="12">
      <t>ネンド</t>
    </rPh>
    <rPh sb="216" eb="218">
      <t>カコ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</si>
</sst>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Yu Gothic"/>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0.16</c:v>
                </c:pt>
                <c:pt idx="2">
                  <c:v>0.03</c:v>
                </c:pt>
                <c:pt idx="3" formatCode="#,##0.00;&quot;△&quot;#,##0.00">
                  <c:v>0</c:v>
                </c:pt>
                <c:pt idx="4" formatCode="#,##0.00;&quot;△&quot;#,##0.00">
                  <c:v>0</c:v>
                </c:pt>
              </c:numCache>
            </c:numRef>
          </c:val>
          <c:extLst>
            <c:ext xmlns:c16="http://schemas.microsoft.com/office/drawing/2014/chart" uri="{C3380CC4-5D6E-409C-BE32-E72D297353CC}">
              <c16:uniqueId val="{00000000-AC14-4BB6-8DE1-066D4FF338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AC14-4BB6-8DE1-066D4FF338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54.23</c:v>
                </c:pt>
                <c:pt idx="1">
                  <c:v>51.2</c:v>
                </c:pt>
                <c:pt idx="2">
                  <c:v>49.17</c:v>
                </c:pt>
                <c:pt idx="3">
                  <c:v>48.04</c:v>
                </c:pt>
                <c:pt idx="4">
                  <c:v>47.47</c:v>
                </c:pt>
              </c:numCache>
            </c:numRef>
          </c:val>
          <c:extLst>
            <c:ext xmlns:c16="http://schemas.microsoft.com/office/drawing/2014/chart" uri="{C3380CC4-5D6E-409C-BE32-E72D297353CC}">
              <c16:uniqueId val="{00000000-C55C-49D8-A33A-EB35CAF7DD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C55C-49D8-A33A-EB35CAF7DD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87.57</c:v>
                </c:pt>
                <c:pt idx="1">
                  <c:v>87.96</c:v>
                </c:pt>
                <c:pt idx="2">
                  <c:v>88.35</c:v>
                </c:pt>
                <c:pt idx="3">
                  <c:v>89.04</c:v>
                </c:pt>
                <c:pt idx="4">
                  <c:v>89.19</c:v>
                </c:pt>
              </c:numCache>
            </c:numRef>
          </c:val>
          <c:extLst>
            <c:ext xmlns:c16="http://schemas.microsoft.com/office/drawing/2014/chart" uri="{C3380CC4-5D6E-409C-BE32-E72D297353CC}">
              <c16:uniqueId val="{00000000-1E96-46C7-B35D-FFF77C67EB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1E96-46C7-B35D-FFF77C67EB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115.77</c:v>
                </c:pt>
                <c:pt idx="1">
                  <c:v>97.92</c:v>
                </c:pt>
                <c:pt idx="2">
                  <c:v>98.91</c:v>
                </c:pt>
                <c:pt idx="3">
                  <c:v>94.05</c:v>
                </c:pt>
                <c:pt idx="4">
                  <c:v>92.03</c:v>
                </c:pt>
              </c:numCache>
            </c:numRef>
          </c:val>
          <c:extLst>
            <c:ext xmlns:c16="http://schemas.microsoft.com/office/drawing/2014/chart" uri="{C3380CC4-5D6E-409C-BE32-E72D297353CC}">
              <c16:uniqueId val="{00000000-E25A-4A41-A898-A880AE6E34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104.51</c:v>
                </c:pt>
                <c:pt idx="1">
                  <c:v>99.93</c:v>
                </c:pt>
                <c:pt idx="2">
                  <c:v>97.34</c:v>
                </c:pt>
                <c:pt idx="3">
                  <c:v>100.99</c:v>
                </c:pt>
                <c:pt idx="4">
                  <c:v>101.27</c:v>
                </c:pt>
              </c:numCache>
            </c:numRef>
          </c:val>
          <c:smooth val="0"/>
          <c:extLst>
            <c:ext xmlns:c16="http://schemas.microsoft.com/office/drawing/2014/chart" uri="{C3380CC4-5D6E-409C-BE32-E72D297353CC}">
              <c16:uniqueId val="{00000001-E25A-4A41-A898-A880AE6E34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7.49</c:v>
                </c:pt>
                <c:pt idx="1">
                  <c:v>11.02</c:v>
                </c:pt>
                <c:pt idx="2">
                  <c:v>14.52</c:v>
                </c:pt>
                <c:pt idx="3">
                  <c:v>18.21</c:v>
                </c:pt>
                <c:pt idx="4">
                  <c:v>21.41</c:v>
                </c:pt>
              </c:numCache>
            </c:numRef>
          </c:val>
          <c:extLst>
            <c:ext xmlns:c16="http://schemas.microsoft.com/office/drawing/2014/chart" uri="{C3380CC4-5D6E-409C-BE32-E72D297353CC}">
              <c16:uniqueId val="{00000000-73FB-4745-93A6-23D7546FC1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19.670000000000002</c:v>
                </c:pt>
                <c:pt idx="1">
                  <c:v>20.350000000000001</c:v>
                </c:pt>
                <c:pt idx="2">
                  <c:v>21.33</c:v>
                </c:pt>
                <c:pt idx="3">
                  <c:v>22.69</c:v>
                </c:pt>
                <c:pt idx="4">
                  <c:v>24.32</c:v>
                </c:pt>
              </c:numCache>
            </c:numRef>
          </c:val>
          <c:smooth val="0"/>
          <c:extLst>
            <c:ext xmlns:c16="http://schemas.microsoft.com/office/drawing/2014/chart" uri="{C3380CC4-5D6E-409C-BE32-E72D297353CC}">
              <c16:uniqueId val="{00000001-73FB-4745-93A6-23D7546FC1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9-4087-8277-5FBAC4644D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09-4087-8277-5FBAC4644D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312.70999999999998</c:v>
                </c:pt>
                <c:pt idx="1">
                  <c:v>440.11</c:v>
                </c:pt>
                <c:pt idx="2">
                  <c:v>529.41999999999996</c:v>
                </c:pt>
                <c:pt idx="3">
                  <c:v>1025.8</c:v>
                </c:pt>
                <c:pt idx="4">
                  <c:v>1090.9000000000001</c:v>
                </c:pt>
              </c:numCache>
            </c:numRef>
          </c:val>
          <c:extLst>
            <c:ext xmlns:c16="http://schemas.microsoft.com/office/drawing/2014/chart" uri="{C3380CC4-5D6E-409C-BE32-E72D297353CC}">
              <c16:uniqueId val="{00000000-DE11-4C39-BAB4-7CBE8BEFB1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113.63</c:v>
                </c:pt>
                <c:pt idx="1">
                  <c:v>147.11000000000001</c:v>
                </c:pt>
                <c:pt idx="2">
                  <c:v>148.37</c:v>
                </c:pt>
                <c:pt idx="3">
                  <c:v>149.02000000000001</c:v>
                </c:pt>
                <c:pt idx="4">
                  <c:v>137.09</c:v>
                </c:pt>
              </c:numCache>
            </c:numRef>
          </c:val>
          <c:smooth val="0"/>
          <c:extLst>
            <c:ext xmlns:c16="http://schemas.microsoft.com/office/drawing/2014/chart" uri="{C3380CC4-5D6E-409C-BE32-E72D297353CC}">
              <c16:uniqueId val="{00000001-DE11-4C39-BAB4-7CBE8BEFB1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12.54</c:v>
                </c:pt>
                <c:pt idx="1">
                  <c:v>13</c:v>
                </c:pt>
                <c:pt idx="2">
                  <c:v>4.21</c:v>
                </c:pt>
                <c:pt idx="3">
                  <c:v>3.3</c:v>
                </c:pt>
                <c:pt idx="4">
                  <c:v>2.7</c:v>
                </c:pt>
              </c:numCache>
            </c:numRef>
          </c:val>
          <c:extLst>
            <c:ext xmlns:c16="http://schemas.microsoft.com/office/drawing/2014/chart" uri="{C3380CC4-5D6E-409C-BE32-E72D297353CC}">
              <c16:uniqueId val="{00000000-0BFB-49E1-8CCE-6C11302199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34.43</c:v>
                </c:pt>
                <c:pt idx="1">
                  <c:v>47.67</c:v>
                </c:pt>
                <c:pt idx="2">
                  <c:v>40.78</c:v>
                </c:pt>
                <c:pt idx="3">
                  <c:v>38.119999999999997</c:v>
                </c:pt>
                <c:pt idx="4">
                  <c:v>43.5</c:v>
                </c:pt>
              </c:numCache>
            </c:numRef>
          </c:val>
          <c:smooth val="0"/>
          <c:extLst>
            <c:ext xmlns:c16="http://schemas.microsoft.com/office/drawing/2014/chart" uri="{C3380CC4-5D6E-409C-BE32-E72D297353CC}">
              <c16:uniqueId val="{00000001-0BFB-49E1-8CCE-6C11302199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237.99</c:v>
                </c:pt>
                <c:pt idx="1">
                  <c:v>201.96</c:v>
                </c:pt>
                <c:pt idx="2">
                  <c:v>193.89</c:v>
                </c:pt>
                <c:pt idx="3">
                  <c:v>229.96</c:v>
                </c:pt>
                <c:pt idx="4">
                  <c:v>202.54</c:v>
                </c:pt>
              </c:numCache>
            </c:numRef>
          </c:val>
          <c:extLst>
            <c:ext xmlns:c16="http://schemas.microsoft.com/office/drawing/2014/chart" uri="{C3380CC4-5D6E-409C-BE32-E72D297353CC}">
              <c16:uniqueId val="{00000000-0030-4120-8C26-B4BF406980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0030-4120-8C26-B4BF406980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89.79</c:v>
                </c:pt>
                <c:pt idx="1">
                  <c:v>90.56</c:v>
                </c:pt>
                <c:pt idx="2">
                  <c:v>94.63</c:v>
                </c:pt>
                <c:pt idx="3">
                  <c:v>75.05</c:v>
                </c:pt>
                <c:pt idx="4">
                  <c:v>69.89</c:v>
                </c:pt>
              </c:numCache>
            </c:numRef>
          </c:val>
          <c:extLst>
            <c:ext xmlns:c16="http://schemas.microsoft.com/office/drawing/2014/chart" uri="{C3380CC4-5D6E-409C-BE32-E72D297353CC}">
              <c16:uniqueId val="{00000000-80E8-4424-982C-9937FE32B1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80E8-4424-982C-9937FE32B1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186.89</c:v>
                </c:pt>
                <c:pt idx="1">
                  <c:v>185.64</c:v>
                </c:pt>
                <c:pt idx="2">
                  <c:v>177.39</c:v>
                </c:pt>
                <c:pt idx="3">
                  <c:v>227.77</c:v>
                </c:pt>
                <c:pt idx="4">
                  <c:v>244.45</c:v>
                </c:pt>
              </c:numCache>
            </c:numRef>
          </c:val>
          <c:extLst>
            <c:ext xmlns:c16="http://schemas.microsoft.com/office/drawing/2014/chart" uri="{C3380CC4-5D6E-409C-BE32-E72D297353CC}">
              <c16:uniqueId val="{00000000-F9BE-48FF-8C03-F7C2A2C9D4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F9BE-48FF-8C03-F7C2A2C9D4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6" t="str">
        <f>データ!H6</f>
        <v>島根県　松江市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c r="A8" s="2"/>
      <c r="B8" s="83" t="str">
        <f>データ!I6</f>
        <v>法適用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F1</v>
      </c>
      <c r="X8" s="83"/>
      <c r="Y8" s="83"/>
      <c r="Z8" s="83"/>
      <c r="AA8" s="83"/>
      <c r="AB8" s="83"/>
      <c r="AC8" s="83"/>
      <c r="AD8" s="84" t="str">
        <f>データ!$M$6</f>
        <v>自治体職員</v>
      </c>
      <c r="AE8" s="84"/>
      <c r="AF8" s="84"/>
      <c r="AG8" s="84"/>
      <c r="AH8" s="84"/>
      <c r="AI8" s="84"/>
      <c r="AJ8" s="84"/>
      <c r="AK8" s="3"/>
      <c r="AL8" s="80">
        <f>データ!S6</f>
        <v>202906</v>
      </c>
      <c r="AM8" s="80"/>
      <c r="AN8" s="80"/>
      <c r="AO8" s="80"/>
      <c r="AP8" s="80"/>
      <c r="AQ8" s="80"/>
      <c r="AR8" s="80"/>
      <c r="AS8" s="80"/>
      <c r="AT8" s="79">
        <f>データ!T6</f>
        <v>572.99</v>
      </c>
      <c r="AU8" s="79"/>
      <c r="AV8" s="79"/>
      <c r="AW8" s="79"/>
      <c r="AX8" s="79"/>
      <c r="AY8" s="79"/>
      <c r="AZ8" s="79"/>
      <c r="BA8" s="79"/>
      <c r="BB8" s="79">
        <f>データ!U6</f>
        <v>354.12</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c r="A10" s="2"/>
      <c r="B10" s="79" t="str">
        <f>データ!N6</f>
        <v>-</v>
      </c>
      <c r="C10" s="79"/>
      <c r="D10" s="79"/>
      <c r="E10" s="79"/>
      <c r="F10" s="79"/>
      <c r="G10" s="79"/>
      <c r="H10" s="79"/>
      <c r="I10" s="79">
        <f>データ!O6</f>
        <v>41.29</v>
      </c>
      <c r="J10" s="79"/>
      <c r="K10" s="79"/>
      <c r="L10" s="79"/>
      <c r="M10" s="79"/>
      <c r="N10" s="79"/>
      <c r="O10" s="79"/>
      <c r="P10" s="79">
        <f>データ!P6</f>
        <v>8.3699999999999992</v>
      </c>
      <c r="Q10" s="79"/>
      <c r="R10" s="79"/>
      <c r="S10" s="79"/>
      <c r="T10" s="79"/>
      <c r="U10" s="79"/>
      <c r="V10" s="79"/>
      <c r="W10" s="79">
        <f>データ!Q6</f>
        <v>90.53</v>
      </c>
      <c r="X10" s="79"/>
      <c r="Y10" s="79"/>
      <c r="Z10" s="79"/>
      <c r="AA10" s="79"/>
      <c r="AB10" s="79"/>
      <c r="AC10" s="79"/>
      <c r="AD10" s="80">
        <f>データ!R6</f>
        <v>3024</v>
      </c>
      <c r="AE10" s="80"/>
      <c r="AF10" s="80"/>
      <c r="AG10" s="80"/>
      <c r="AH10" s="80"/>
      <c r="AI10" s="80"/>
      <c r="AJ10" s="80"/>
      <c r="AK10" s="2"/>
      <c r="AL10" s="80">
        <f>データ!V6</f>
        <v>16903</v>
      </c>
      <c r="AM10" s="80"/>
      <c r="AN10" s="80"/>
      <c r="AO10" s="80"/>
      <c r="AP10" s="80"/>
      <c r="AQ10" s="80"/>
      <c r="AR10" s="80"/>
      <c r="AS10" s="80"/>
      <c r="AT10" s="79">
        <f>データ!W6</f>
        <v>6.84</v>
      </c>
      <c r="AU10" s="79"/>
      <c r="AV10" s="79"/>
      <c r="AW10" s="79"/>
      <c r="AX10" s="79"/>
      <c r="AY10" s="79"/>
      <c r="AZ10" s="79"/>
      <c r="BA10" s="79"/>
      <c r="BB10" s="79">
        <f>データ!X6</f>
        <v>2471.1999999999998</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109</v>
      </c>
      <c r="BM16" s="71"/>
      <c r="BN16" s="71"/>
      <c r="BO16" s="71"/>
      <c r="BP16" s="71"/>
      <c r="BQ16" s="71"/>
      <c r="BR16" s="71"/>
      <c r="BS16" s="71"/>
      <c r="BT16" s="71"/>
      <c r="BU16" s="71"/>
      <c r="BV16" s="71"/>
      <c r="BW16" s="71"/>
      <c r="BX16" s="71"/>
      <c r="BY16" s="71"/>
      <c r="BZ16" s="7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X8qxngVWaiA1kYGUxfgbRBUyruN60CXXZuHqflhz83P/nIE51pD14WQ8RLLE4NIHopBeNQUbuzD1pVi24vlQuA==" saltValue="GtjArqrUoXL/MQMtL+t7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322016</v>
      </c>
      <c r="D6" s="33">
        <f t="shared" si="3"/>
        <v>46</v>
      </c>
      <c r="E6" s="33">
        <f t="shared" si="3"/>
        <v>17</v>
      </c>
      <c r="F6" s="33">
        <f t="shared" si="3"/>
        <v>5</v>
      </c>
      <c r="G6" s="33">
        <f t="shared" si="3"/>
        <v>0</v>
      </c>
      <c r="H6" s="33" t="str">
        <f t="shared" si="3"/>
        <v>島根県　松江市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41.29</v>
      </c>
      <c r="P6" s="34">
        <f t="shared" si="3"/>
        <v>8.3699999999999992</v>
      </c>
      <c r="Q6" s="34">
        <f t="shared" si="3"/>
        <v>90.53</v>
      </c>
      <c r="R6" s="34">
        <f t="shared" si="3"/>
        <v>3024</v>
      </c>
      <c r="S6" s="34">
        <f t="shared" si="3"/>
        <v>202906</v>
      </c>
      <c r="T6" s="34">
        <f t="shared" si="3"/>
        <v>572.99</v>
      </c>
      <c r="U6" s="34">
        <f t="shared" si="3"/>
        <v>354.12</v>
      </c>
      <c r="V6" s="34">
        <f t="shared" si="3"/>
        <v>16903</v>
      </c>
      <c r="W6" s="34">
        <f t="shared" si="3"/>
        <v>6.84</v>
      </c>
      <c r="X6" s="34">
        <f t="shared" si="3"/>
        <v>2471.1999999999998</v>
      </c>
      <c r="Y6" s="35">
        <f>IF(Y7="",NA(),Y7)</f>
        <v>115.77</v>
      </c>
      <c r="Z6" s="35">
        <f t="shared" ref="Z6:AH6" si="4">IF(Z7="",NA(),Z7)</f>
        <v>97.92</v>
      </c>
      <c r="AA6" s="35">
        <f t="shared" si="4"/>
        <v>98.91</v>
      </c>
      <c r="AB6" s="35">
        <f t="shared" si="4"/>
        <v>94.05</v>
      </c>
      <c r="AC6" s="35">
        <f t="shared" si="4"/>
        <v>92.03</v>
      </c>
      <c r="AD6" s="35">
        <f t="shared" si="4"/>
        <v>104.51</v>
      </c>
      <c r="AE6" s="35">
        <f t="shared" si="4"/>
        <v>99.93</v>
      </c>
      <c r="AF6" s="35">
        <f t="shared" si="4"/>
        <v>97.34</v>
      </c>
      <c r="AG6" s="35">
        <f t="shared" si="4"/>
        <v>100.99</v>
      </c>
      <c r="AH6" s="35">
        <f t="shared" si="4"/>
        <v>101.27</v>
      </c>
      <c r="AI6" s="34" t="str">
        <f>IF(AI7="","",IF(AI7="-","【-】","【"&amp;SUBSTITUTE(TEXT(AI7,"#,##0.00"),"-","△")&amp;"】"))</f>
        <v>【101.60】</v>
      </c>
      <c r="AJ6" s="35">
        <f>IF(AJ7="",NA(),AJ7)</f>
        <v>312.70999999999998</v>
      </c>
      <c r="AK6" s="35">
        <f t="shared" ref="AK6:AS6" si="5">IF(AK7="",NA(),AK7)</f>
        <v>440.11</v>
      </c>
      <c r="AL6" s="35">
        <f t="shared" si="5"/>
        <v>529.41999999999996</v>
      </c>
      <c r="AM6" s="35">
        <f t="shared" si="5"/>
        <v>1025.8</v>
      </c>
      <c r="AN6" s="35">
        <f t="shared" si="5"/>
        <v>1090.9000000000001</v>
      </c>
      <c r="AO6" s="35">
        <f t="shared" si="5"/>
        <v>113.63</v>
      </c>
      <c r="AP6" s="35">
        <f t="shared" si="5"/>
        <v>147.11000000000001</v>
      </c>
      <c r="AQ6" s="35">
        <f t="shared" si="5"/>
        <v>148.37</v>
      </c>
      <c r="AR6" s="35">
        <f t="shared" si="5"/>
        <v>149.02000000000001</v>
      </c>
      <c r="AS6" s="35">
        <f t="shared" si="5"/>
        <v>137.09</v>
      </c>
      <c r="AT6" s="34" t="str">
        <f>IF(AT7="","",IF(AT7="-","【-】","【"&amp;SUBSTITUTE(TEXT(AT7,"#,##0.00"),"-","△")&amp;"】"))</f>
        <v>【195.44】</v>
      </c>
      <c r="AU6" s="35">
        <f>IF(AU7="",NA(),AU7)</f>
        <v>12.54</v>
      </c>
      <c r="AV6" s="35">
        <f t="shared" ref="AV6:BD6" si="6">IF(AV7="",NA(),AV7)</f>
        <v>13</v>
      </c>
      <c r="AW6" s="35">
        <f t="shared" si="6"/>
        <v>4.21</v>
      </c>
      <c r="AX6" s="35">
        <f t="shared" si="6"/>
        <v>3.3</v>
      </c>
      <c r="AY6" s="35">
        <f t="shared" si="6"/>
        <v>2.7</v>
      </c>
      <c r="AZ6" s="35">
        <f t="shared" si="6"/>
        <v>34.43</v>
      </c>
      <c r="BA6" s="35">
        <f t="shared" si="6"/>
        <v>47.67</v>
      </c>
      <c r="BB6" s="35">
        <f t="shared" si="6"/>
        <v>40.78</v>
      </c>
      <c r="BC6" s="35">
        <f t="shared" si="6"/>
        <v>38.119999999999997</v>
      </c>
      <c r="BD6" s="35">
        <f t="shared" si="6"/>
        <v>43.5</v>
      </c>
      <c r="BE6" s="34" t="str">
        <f>IF(BE7="","",IF(BE7="-","【-】","【"&amp;SUBSTITUTE(TEXT(BE7,"#,##0.00"),"-","△")&amp;"】"))</f>
        <v>【34.27】</v>
      </c>
      <c r="BF6" s="35">
        <f>IF(BF7="",NA(),BF7)</f>
        <v>237.99</v>
      </c>
      <c r="BG6" s="35">
        <f t="shared" ref="BG6:BO6" si="7">IF(BG7="",NA(),BG7)</f>
        <v>201.96</v>
      </c>
      <c r="BH6" s="35">
        <f t="shared" si="7"/>
        <v>193.89</v>
      </c>
      <c r="BI6" s="35">
        <f t="shared" si="7"/>
        <v>229.96</v>
      </c>
      <c r="BJ6" s="35">
        <f t="shared" si="7"/>
        <v>202.54</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89.79</v>
      </c>
      <c r="BR6" s="35">
        <f t="shared" ref="BR6:BZ6" si="8">IF(BR7="",NA(),BR7)</f>
        <v>90.56</v>
      </c>
      <c r="BS6" s="35">
        <f t="shared" si="8"/>
        <v>94.63</v>
      </c>
      <c r="BT6" s="35">
        <f t="shared" si="8"/>
        <v>75.05</v>
      </c>
      <c r="BU6" s="35">
        <f t="shared" si="8"/>
        <v>69.89</v>
      </c>
      <c r="BV6" s="35">
        <f t="shared" si="8"/>
        <v>62.3</v>
      </c>
      <c r="BW6" s="35">
        <f t="shared" si="8"/>
        <v>59.3</v>
      </c>
      <c r="BX6" s="35">
        <f t="shared" si="8"/>
        <v>59.83</v>
      </c>
      <c r="BY6" s="35">
        <f t="shared" si="8"/>
        <v>65.33</v>
      </c>
      <c r="BZ6" s="35">
        <f t="shared" si="8"/>
        <v>65.39</v>
      </c>
      <c r="CA6" s="34" t="str">
        <f>IF(CA7="","",IF(CA7="-","【-】","【"&amp;SUBSTITUTE(TEXT(CA7,"#,##0.00"),"-","△")&amp;"】"))</f>
        <v>【59.51】</v>
      </c>
      <c r="CB6" s="35">
        <f>IF(CB7="",NA(),CB7)</f>
        <v>186.89</v>
      </c>
      <c r="CC6" s="35">
        <f t="shared" ref="CC6:CK6" si="9">IF(CC7="",NA(),CC7)</f>
        <v>185.64</v>
      </c>
      <c r="CD6" s="35">
        <f t="shared" si="9"/>
        <v>177.39</v>
      </c>
      <c r="CE6" s="35">
        <f t="shared" si="9"/>
        <v>227.77</v>
      </c>
      <c r="CF6" s="35">
        <f t="shared" si="9"/>
        <v>244.45</v>
      </c>
      <c r="CG6" s="35">
        <f t="shared" si="9"/>
        <v>235.07</v>
      </c>
      <c r="CH6" s="35">
        <f t="shared" si="9"/>
        <v>248.14</v>
      </c>
      <c r="CI6" s="35">
        <f t="shared" si="9"/>
        <v>246.66</v>
      </c>
      <c r="CJ6" s="35">
        <f t="shared" si="9"/>
        <v>227.43</v>
      </c>
      <c r="CK6" s="35">
        <f t="shared" si="9"/>
        <v>230.88</v>
      </c>
      <c r="CL6" s="34" t="str">
        <f>IF(CL7="","",IF(CL7="-","【-】","【"&amp;SUBSTITUTE(TEXT(CL7,"#,##0.00"),"-","△")&amp;"】"))</f>
        <v>【261.46】</v>
      </c>
      <c r="CM6" s="35">
        <f>IF(CM7="",NA(),CM7)</f>
        <v>54.23</v>
      </c>
      <c r="CN6" s="35">
        <f t="shared" ref="CN6:CV6" si="10">IF(CN7="",NA(),CN7)</f>
        <v>51.2</v>
      </c>
      <c r="CO6" s="35">
        <f t="shared" si="10"/>
        <v>49.17</v>
      </c>
      <c r="CP6" s="35">
        <f t="shared" si="10"/>
        <v>48.04</v>
      </c>
      <c r="CQ6" s="35">
        <f t="shared" si="10"/>
        <v>47.47</v>
      </c>
      <c r="CR6" s="35">
        <f t="shared" si="10"/>
        <v>58.47</v>
      </c>
      <c r="CS6" s="35">
        <f t="shared" si="10"/>
        <v>57.3</v>
      </c>
      <c r="CT6" s="35">
        <f t="shared" si="10"/>
        <v>56</v>
      </c>
      <c r="CU6" s="35">
        <f t="shared" si="10"/>
        <v>56.01</v>
      </c>
      <c r="CV6" s="35">
        <f t="shared" si="10"/>
        <v>56.72</v>
      </c>
      <c r="CW6" s="34" t="str">
        <f>IF(CW7="","",IF(CW7="-","【-】","【"&amp;SUBSTITUTE(TEXT(CW7,"#,##0.00"),"-","△")&amp;"】"))</f>
        <v>【52.23】</v>
      </c>
      <c r="CX6" s="35">
        <f>IF(CX7="",NA(),CX7)</f>
        <v>87.57</v>
      </c>
      <c r="CY6" s="35">
        <f t="shared" ref="CY6:DG6" si="11">IF(CY7="",NA(),CY7)</f>
        <v>87.96</v>
      </c>
      <c r="CZ6" s="35">
        <f t="shared" si="11"/>
        <v>88.35</v>
      </c>
      <c r="DA6" s="35">
        <f t="shared" si="11"/>
        <v>89.04</v>
      </c>
      <c r="DB6" s="35">
        <f t="shared" si="11"/>
        <v>89.19</v>
      </c>
      <c r="DC6" s="35">
        <f t="shared" si="11"/>
        <v>88.58</v>
      </c>
      <c r="DD6" s="35">
        <f t="shared" si="11"/>
        <v>89.43</v>
      </c>
      <c r="DE6" s="35">
        <f t="shared" si="11"/>
        <v>89.51</v>
      </c>
      <c r="DF6" s="35">
        <f t="shared" si="11"/>
        <v>89.77</v>
      </c>
      <c r="DG6" s="35">
        <f t="shared" si="11"/>
        <v>90.04</v>
      </c>
      <c r="DH6" s="34" t="str">
        <f>IF(DH7="","",IF(DH7="-","【-】","【"&amp;SUBSTITUTE(TEXT(DH7,"#,##0.00"),"-","△")&amp;"】"))</f>
        <v>【85.82】</v>
      </c>
      <c r="DI6" s="35">
        <f>IF(DI7="",NA(),DI7)</f>
        <v>7.49</v>
      </c>
      <c r="DJ6" s="35">
        <f t="shared" ref="DJ6:DR6" si="12">IF(DJ7="",NA(),DJ7)</f>
        <v>11.02</v>
      </c>
      <c r="DK6" s="35">
        <f t="shared" si="12"/>
        <v>14.52</v>
      </c>
      <c r="DL6" s="35">
        <f t="shared" si="12"/>
        <v>18.21</v>
      </c>
      <c r="DM6" s="35">
        <f t="shared" si="12"/>
        <v>21.41</v>
      </c>
      <c r="DN6" s="35">
        <f t="shared" si="12"/>
        <v>19.670000000000002</v>
      </c>
      <c r="DO6" s="35">
        <f t="shared" si="12"/>
        <v>20.350000000000001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0.16</v>
      </c>
      <c r="EG6" s="35">
        <f t="shared" si="14"/>
        <v>0.03</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8" s="36" customFormat="1">
      <c r="A7" s="28"/>
      <c r="B7" s="37">
        <v>2018</v>
      </c>
      <c r="C7" s="37">
        <v>322016</v>
      </c>
      <c r="D7" s="37">
        <v>46</v>
      </c>
      <c r="E7" s="37">
        <v>17</v>
      </c>
      <c r="F7" s="37">
        <v>5</v>
      </c>
      <c r="G7" s="37">
        <v>0</v>
      </c>
      <c r="H7" s="37" t="s">
        <v>96</v>
      </c>
      <c r="I7" s="37" t="s">
        <v>97</v>
      </c>
      <c r="J7" s="37" t="s">
        <v>98</v>
      </c>
      <c r="K7" s="37" t="s">
        <v>99</v>
      </c>
      <c r="L7" s="37" t="s">
        <v>100</v>
      </c>
      <c r="M7" s="37" t="s">
        <v>101</v>
      </c>
      <c r="N7" s="38" t="s">
        <v>102</v>
      </c>
      <c r="O7" s="38">
        <v>41.29</v>
      </c>
      <c r="P7" s="38">
        <v>8.3699999999999992</v>
      </c>
      <c r="Q7" s="38">
        <v>90.53</v>
      </c>
      <c r="R7" s="38">
        <v>3024</v>
      </c>
      <c r="S7" s="38">
        <v>202906</v>
      </c>
      <c r="T7" s="38">
        <v>572.99</v>
      </c>
      <c r="U7" s="38">
        <v>354.12</v>
      </c>
      <c r="V7" s="38">
        <v>16903</v>
      </c>
      <c r="W7" s="38">
        <v>6.84</v>
      </c>
      <c r="X7" s="38">
        <v>2471.1999999999998</v>
      </c>
      <c r="Y7" s="38">
        <v>115.77</v>
      </c>
      <c r="Z7" s="38">
        <v>97.92</v>
      </c>
      <c r="AA7" s="38">
        <v>98.91</v>
      </c>
      <c r="AB7" s="38">
        <v>94.05</v>
      </c>
      <c r="AC7" s="38">
        <v>92.03</v>
      </c>
      <c r="AD7" s="38">
        <v>104.51</v>
      </c>
      <c r="AE7" s="38">
        <v>99.93</v>
      </c>
      <c r="AF7" s="38">
        <v>97.34</v>
      </c>
      <c r="AG7" s="38">
        <v>100.99</v>
      </c>
      <c r="AH7" s="38">
        <v>101.27</v>
      </c>
      <c r="AI7" s="38">
        <v>101.6</v>
      </c>
      <c r="AJ7" s="38">
        <v>312.70999999999998</v>
      </c>
      <c r="AK7" s="38">
        <v>440.11</v>
      </c>
      <c r="AL7" s="38">
        <v>529.41999999999996</v>
      </c>
      <c r="AM7" s="38">
        <v>1025.8</v>
      </c>
      <c r="AN7" s="38">
        <v>1090.9000000000001</v>
      </c>
      <c r="AO7" s="38">
        <v>113.63</v>
      </c>
      <c r="AP7" s="38">
        <v>147.11000000000001</v>
      </c>
      <c r="AQ7" s="38">
        <v>148.37</v>
      </c>
      <c r="AR7" s="38">
        <v>149.02000000000001</v>
      </c>
      <c r="AS7" s="38">
        <v>137.09</v>
      </c>
      <c r="AT7" s="38">
        <v>195.44</v>
      </c>
      <c r="AU7" s="38">
        <v>12.54</v>
      </c>
      <c r="AV7" s="38">
        <v>13</v>
      </c>
      <c r="AW7" s="38">
        <v>4.21</v>
      </c>
      <c r="AX7" s="38">
        <v>3.3</v>
      </c>
      <c r="AY7" s="38">
        <v>2.7</v>
      </c>
      <c r="AZ7" s="38">
        <v>34.43</v>
      </c>
      <c r="BA7" s="38">
        <v>47.67</v>
      </c>
      <c r="BB7" s="38">
        <v>40.78</v>
      </c>
      <c r="BC7" s="38">
        <v>38.119999999999997</v>
      </c>
      <c r="BD7" s="38">
        <v>43.5</v>
      </c>
      <c r="BE7" s="38">
        <v>34.270000000000003</v>
      </c>
      <c r="BF7" s="38">
        <v>237.99</v>
      </c>
      <c r="BG7" s="38">
        <v>201.96</v>
      </c>
      <c r="BH7" s="38">
        <v>193.89</v>
      </c>
      <c r="BI7" s="38">
        <v>229.96</v>
      </c>
      <c r="BJ7" s="38">
        <v>202.54</v>
      </c>
      <c r="BK7" s="38">
        <v>632.94000000000005</v>
      </c>
      <c r="BL7" s="38">
        <v>721.43</v>
      </c>
      <c r="BM7" s="38">
        <v>685.34</v>
      </c>
      <c r="BN7" s="38">
        <v>684.74</v>
      </c>
      <c r="BO7" s="38">
        <v>654.91999999999996</v>
      </c>
      <c r="BP7" s="38">
        <v>747.76</v>
      </c>
      <c r="BQ7" s="38">
        <v>89.79</v>
      </c>
      <c r="BR7" s="38">
        <v>90.56</v>
      </c>
      <c r="BS7" s="38">
        <v>94.63</v>
      </c>
      <c r="BT7" s="38">
        <v>75.05</v>
      </c>
      <c r="BU7" s="38">
        <v>69.89</v>
      </c>
      <c r="BV7" s="38">
        <v>62.3</v>
      </c>
      <c r="BW7" s="38">
        <v>59.3</v>
      </c>
      <c r="BX7" s="38">
        <v>59.83</v>
      </c>
      <c r="BY7" s="38">
        <v>65.33</v>
      </c>
      <c r="BZ7" s="38">
        <v>65.39</v>
      </c>
      <c r="CA7" s="38">
        <v>59.51</v>
      </c>
      <c r="CB7" s="38">
        <v>186.89</v>
      </c>
      <c r="CC7" s="38">
        <v>185.64</v>
      </c>
      <c r="CD7" s="38">
        <v>177.39</v>
      </c>
      <c r="CE7" s="38">
        <v>227.77</v>
      </c>
      <c r="CF7" s="38">
        <v>244.45</v>
      </c>
      <c r="CG7" s="38">
        <v>235.07</v>
      </c>
      <c r="CH7" s="38">
        <v>248.14</v>
      </c>
      <c r="CI7" s="38">
        <v>246.66</v>
      </c>
      <c r="CJ7" s="38">
        <v>227.43</v>
      </c>
      <c r="CK7" s="38">
        <v>230.88</v>
      </c>
      <c r="CL7" s="38">
        <v>261.45999999999998</v>
      </c>
      <c r="CM7" s="38">
        <v>54.23</v>
      </c>
      <c r="CN7" s="38">
        <v>51.2</v>
      </c>
      <c r="CO7" s="38">
        <v>49.17</v>
      </c>
      <c r="CP7" s="38">
        <v>48.04</v>
      </c>
      <c r="CQ7" s="38">
        <v>47.47</v>
      </c>
      <c r="CR7" s="38">
        <v>58.47</v>
      </c>
      <c r="CS7" s="38">
        <v>57.3</v>
      </c>
      <c r="CT7" s="38">
        <v>56</v>
      </c>
      <c r="CU7" s="38">
        <v>56.01</v>
      </c>
      <c r="CV7" s="38">
        <v>56.72</v>
      </c>
      <c r="CW7" s="38">
        <v>52.23</v>
      </c>
      <c r="CX7" s="38">
        <v>87.57</v>
      </c>
      <c r="CY7" s="38">
        <v>87.96</v>
      </c>
      <c r="CZ7" s="38">
        <v>88.35</v>
      </c>
      <c r="DA7" s="38">
        <v>89.04</v>
      </c>
      <c r="DB7" s="38">
        <v>89.19</v>
      </c>
      <c r="DC7" s="38">
        <v>88.58</v>
      </c>
      <c r="DD7" s="38">
        <v>89.43</v>
      </c>
      <c r="DE7" s="38">
        <v>89.51</v>
      </c>
      <c r="DF7" s="38">
        <v>89.77</v>
      </c>
      <c r="DG7" s="38">
        <v>90.04</v>
      </c>
      <c r="DH7" s="38">
        <v>85.82</v>
      </c>
      <c r="DI7" s="38">
        <v>7.49</v>
      </c>
      <c r="DJ7" s="38">
        <v>11.02</v>
      </c>
      <c r="DK7" s="38">
        <v>14.52</v>
      </c>
      <c r="DL7" s="38">
        <v>18.21</v>
      </c>
      <c r="DM7" s="38">
        <v>21.41</v>
      </c>
      <c r="DN7" s="38">
        <v>19.670000000000002</v>
      </c>
      <c r="DO7" s="38">
        <v>20.350000000000001</v>
      </c>
      <c r="DP7" s="38">
        <v>21.33</v>
      </c>
      <c r="DQ7" s="38">
        <v>22.69</v>
      </c>
      <c r="DR7" s="38">
        <v>24.32</v>
      </c>
      <c r="DS7" s="38">
        <v>24.12</v>
      </c>
      <c r="DT7" s="38">
        <v>0</v>
      </c>
      <c r="DU7" s="38">
        <v>0</v>
      </c>
      <c r="DV7" s="38">
        <v>0</v>
      </c>
      <c r="DW7" s="38">
        <v>0</v>
      </c>
      <c r="DX7" s="38">
        <v>0</v>
      </c>
      <c r="DY7" s="38">
        <v>0</v>
      </c>
      <c r="DZ7" s="38">
        <v>0</v>
      </c>
      <c r="EA7" s="38">
        <v>0</v>
      </c>
      <c r="EB7" s="38">
        <v>0</v>
      </c>
      <c r="EC7" s="38">
        <v>0</v>
      </c>
      <c r="ED7" s="38">
        <v>0</v>
      </c>
      <c r="EE7" s="38">
        <v>0</v>
      </c>
      <c r="EF7" s="38">
        <v>0.16</v>
      </c>
      <c r="EG7" s="38">
        <v>0.03</v>
      </c>
      <c r="EH7" s="38">
        <v>0</v>
      </c>
      <c r="EI7" s="38">
        <v>0</v>
      </c>
      <c r="EJ7" s="38">
        <v>0.03</v>
      </c>
      <c r="EK7" s="38">
        <v>0.11</v>
      </c>
      <c r="EL7" s="38">
        <v>0.05</v>
      </c>
      <c r="EM7" s="38">
        <v>0.44</v>
      </c>
      <c r="EN7" s="38">
        <v>0.04</v>
      </c>
      <c r="EO7" s="38">
        <v>0.02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2020-02-25T06:23:24Z</dcterms:modified>
</cp:coreProperties>
</file>