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1】調査ファイル\20200206_公営企業に係る「経営比較分析表」の分析等について\企業局回答\下水道\"/>
    </mc:Choice>
  </mc:AlternateContent>
  <workbookProtection workbookAlgorithmName="SHA-512" workbookHashValue="E8VopEMZs1cjw/JRunRSQ4PcMnL7ybpi+/765eM+ssuGb2Nesdf1C3t9CbGtKtqnYSD1kNj0HiTg+xtbTb3Eyg==" workbookSaltValue="2LAElSCgKfZ1NEOGeRZDnw==" workbookSpinCount="100000" lockStructure="1"/>
  <bookViews>
    <workbookView xWindow="-120" yWindow="-120" windowWidth="20730" windowHeight="113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<sst xmlns="http://schemas.openxmlformats.org/spreadsheetml/2006/main" count="223" uniqueCount="111">
  <si>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</si>
  <si>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</si>
  <si>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</si>
  <si>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</si>
  <si>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</si>
  <si>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</si>
  <si>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</si>
  <si>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</si>
  <si>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</si>
  <si>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</si>
  <si>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</si>
  <si>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</si>
  <si>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</si>
  <si>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</si>
  <si>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</si>
  <si>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</si>
  <si>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</si>
  <si>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</si>
  <si>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</si>
  <si>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</si>
  <si>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</si>
  <si>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</si>
  <si>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</si>
  <si>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</si>
  <si>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</si>
  <si>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</si>
  <si>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</si>
  <si>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</si>
  <si>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</si>
  <si>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</si>
  <si>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</si>
  <si>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</si>
  <si>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</si>
  <si>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</si>
  <si>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</si>
  <si>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</si>
  <si>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</si>
  <si>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</si>
  <si>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</si>
  <si>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</si>
  <si>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</si>
  <si>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</si>
  <si>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</si>
  <si>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</si>
  <si>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</si>
  <si>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</si>
  <si>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</si>
  <si>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</si>
  <si>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</si>
  <si>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</si>
  <si>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</si>
  <si>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</si>
  <si>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</si>
  <si>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</si>
  <si>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</si>
  <si>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</si>
  <si>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</si>
  <si>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</si>
  <si>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</si>
  <si>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</si>
  <si>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</si>
  <si>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</si>
  <si>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</si>
  <si>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</si>
  <si>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</si>
  <si>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</si>
  <si>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</si>
  <si>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</si>
  <si>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</si>
  <si>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</si>
  <si>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</si>
  <si>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</si>
  <si>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</si>
  <si>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</si>
  <si>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</si>
  <si>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</si>
  <si>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</si>
  <si>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</si>
  <si>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</si>
  <si>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</si>
  <si>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</si>
  <si>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</si>
  <si>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</si>
  <si>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</si>
  <si>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</si>
  <si>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</si>
  <si>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</si>
  <si>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</si>
  <si>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</si>
  <si>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</si>
  <si>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</si>
  <si>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</si>
  <si>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</si>
  <si>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</si>
  <si>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</si>
  <si>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</si>
  <si>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</si>
  <si>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</si>
  <si>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</si>
  <si>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</si>
  <si>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</si>
  <si>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</si>
  <si>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</si>
  <si>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</si>
  <si>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</si>
  <si>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</si>
  <si>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</si>
  <si>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</si>
  <si>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当事業は、平成26年度に面整備事業が完了している。
　償却資産の大半を占める管渠は現時点で老朽化の度合は低いが、処理場の機器等については、法定耐用年数を超えるものが相当数あるため、早急に老朽化の状況調査と更新計画の策定が必要である。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t>
  </si>
  <si>
    <t xml:space="preserve">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
</t>
  </si>
  <si>
    <t>　当事業は、一般会計からの繰入れや長期前受金戻入など、使用料以外の収入を前提とし、さらに、公共下水道等他の事業と一体で経営しなければ、健全性が保てない状況である。
　①経常収支比率は100%を下回ったが、②累積欠損金は発生していない。総収益のうち下水道使用料の占める割合は29%であり、一般会計からの繰入金など使用料以外の収入を含めても費用が賄えない状況である。
　③流動比率は、10%未満の低い値で推移してい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④企業債残高対事業規模比率は、類似団体の平均値を下回っており、昨年と同程度の水準で推移した。なお企業債残高は減少している。
　⑤経費回収率・⑥汚水処理原価は、減価償却費や支払利息等の費用のうち、一般会計からの繰入金などで賄った費用を除いて算定したものである。また、下水道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⑦施設利用率が低い要因として、施設規模が過大である可能性があるため、施設の統廃合を検討するとともに、水洗化率の向上も必要である。
　⑧水洗化率は、今後大幅な上昇は見込めない状況であるが、近年供用開始した区域も含めた接続勧奨等で未接続世帯の接続促進を図る必要がある。</t>
    <rPh sb="329" eb="331">
      <t>サクネン</t>
    </rPh>
    <rPh sb="430" eb="433">
      <t>ゲスイドウ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</si>
</sst>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4DD-49BB-B07F-2594896550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F4DD-49BB-B07F-2594896550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33.6</c:v>
                </c:pt>
                <c:pt idx="1">
                  <c:v>39.75</c:v>
                </c:pt>
                <c:pt idx="2">
                  <c:v>38.450000000000003</c:v>
                </c:pt>
                <c:pt idx="3">
                  <c:v>38.58</c:v>
                </c:pt>
                <c:pt idx="4">
                  <c:v>42.85</c:v>
                </c:pt>
              </c:numCache>
            </c:numRef>
          </c:val>
          <c:extLst>
            <c:ext xmlns:c16="http://schemas.microsoft.com/office/drawing/2014/chart" uri="{C3380CC4-5D6E-409C-BE32-E72D297353CC}">
              <c16:uniqueId val="{00000000-8088-48F4-ADBE-E9FE40DC12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8088-48F4-ADBE-E9FE40DC12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82.37</c:v>
                </c:pt>
                <c:pt idx="1">
                  <c:v>82.79</c:v>
                </c:pt>
                <c:pt idx="2">
                  <c:v>82.67</c:v>
                </c:pt>
                <c:pt idx="3">
                  <c:v>85.35</c:v>
                </c:pt>
                <c:pt idx="4">
                  <c:v>85.4</c:v>
                </c:pt>
              </c:numCache>
            </c:numRef>
          </c:val>
          <c:extLst>
            <c:ext xmlns:c16="http://schemas.microsoft.com/office/drawing/2014/chart" uri="{C3380CC4-5D6E-409C-BE32-E72D297353CC}">
              <c16:uniqueId val="{00000000-5538-4773-8CCB-4FBF9020D7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5538-4773-8CCB-4FBF9020D7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104.33</c:v>
                </c:pt>
                <c:pt idx="1">
                  <c:v>91.85</c:v>
                </c:pt>
                <c:pt idx="2">
                  <c:v>93.91</c:v>
                </c:pt>
                <c:pt idx="3">
                  <c:v>98.56</c:v>
                </c:pt>
                <c:pt idx="4">
                  <c:v>99.4</c:v>
                </c:pt>
              </c:numCache>
            </c:numRef>
          </c:val>
          <c:extLst>
            <c:ext xmlns:c16="http://schemas.microsoft.com/office/drawing/2014/chart" uri="{C3380CC4-5D6E-409C-BE32-E72D297353CC}">
              <c16:uniqueId val="{00000000-9E11-486E-9BE7-D60A0A9E18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9E11-486E-9BE7-D60A0A9E18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6.63</c:v>
                </c:pt>
                <c:pt idx="1">
                  <c:v>9.81</c:v>
                </c:pt>
                <c:pt idx="2">
                  <c:v>12.94</c:v>
                </c:pt>
                <c:pt idx="3">
                  <c:v>16.16</c:v>
                </c:pt>
                <c:pt idx="4">
                  <c:v>18.86</c:v>
                </c:pt>
              </c:numCache>
            </c:numRef>
          </c:val>
          <c:extLst>
            <c:ext xmlns:c16="http://schemas.microsoft.com/office/drawing/2014/chart" uri="{C3380CC4-5D6E-409C-BE32-E72D297353CC}">
              <c16:uniqueId val="{00000000-BA66-4277-918F-9EEAA3D0C0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BA66-4277-918F-9EEAA3D0C0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41-4C0C-8C83-A96A1C5263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C741-4C0C-8C83-A96A1C5263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EF-49A0-B86A-9608EB3F53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11EF-49A0-B86A-9608EB3F53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13.82</c:v>
                </c:pt>
                <c:pt idx="1">
                  <c:v>5.64</c:v>
                </c:pt>
                <c:pt idx="2">
                  <c:v>5.26</c:v>
                </c:pt>
                <c:pt idx="3">
                  <c:v>12.28</c:v>
                </c:pt>
                <c:pt idx="4">
                  <c:v>6.74</c:v>
                </c:pt>
              </c:numCache>
            </c:numRef>
          </c:val>
          <c:extLst>
            <c:ext xmlns:c16="http://schemas.microsoft.com/office/drawing/2014/chart" uri="{C3380CC4-5D6E-409C-BE32-E72D297353CC}">
              <c16:uniqueId val="{00000000-07FC-4A87-93CD-6F066E3655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07FC-4A87-93CD-6F066E3655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1351.23</c:v>
                </c:pt>
                <c:pt idx="1">
                  <c:v>1179.8699999999999</c:v>
                </c:pt>
                <c:pt idx="2">
                  <c:v>1081.24</c:v>
                </c:pt>
                <c:pt idx="3">
                  <c:v>717.29</c:v>
                </c:pt>
                <c:pt idx="4">
                  <c:v>728.47</c:v>
                </c:pt>
              </c:numCache>
            </c:numRef>
          </c:val>
          <c:extLst>
            <c:ext xmlns:c16="http://schemas.microsoft.com/office/drawing/2014/chart" uri="{C3380CC4-5D6E-409C-BE32-E72D297353CC}">
              <c16:uniqueId val="{00000000-1414-4707-BB66-7BCE4C8BF8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1414-4707-BB66-7BCE4C8BF8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61.01</c:v>
                </c:pt>
                <c:pt idx="1">
                  <c:v>73.16</c:v>
                </c:pt>
                <c:pt idx="2">
                  <c:v>79.56</c:v>
                </c:pt>
                <c:pt idx="3">
                  <c:v>94.55</c:v>
                </c:pt>
                <c:pt idx="4">
                  <c:v>96.25</c:v>
                </c:pt>
              </c:numCache>
            </c:numRef>
          </c:val>
          <c:extLst>
            <c:ext xmlns:c16="http://schemas.microsoft.com/office/drawing/2014/chart" uri="{C3380CC4-5D6E-409C-BE32-E72D297353CC}">
              <c16:uniqueId val="{00000000-A849-4DF0-B871-353224E851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A849-4DF0-B871-353224E851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272.52</c:v>
                </c:pt>
                <c:pt idx="1">
                  <c:v>228.28</c:v>
                </c:pt>
                <c:pt idx="2">
                  <c:v>211.2</c:v>
                </c:pt>
                <c:pt idx="3">
                  <c:v>177.51</c:v>
                </c:pt>
                <c:pt idx="4">
                  <c:v>175.17</c:v>
                </c:pt>
              </c:numCache>
            </c:numRef>
          </c:val>
          <c:extLst>
            <c:ext xmlns:c16="http://schemas.microsoft.com/office/drawing/2014/chart" uri="{C3380CC4-5D6E-409C-BE32-E72D297353CC}">
              <c16:uniqueId val="{00000000-B060-4768-9675-971FA1D651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B060-4768-9675-971FA1D651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松江市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202906</v>
      </c>
      <c r="AM8" s="50"/>
      <c r="AN8" s="50"/>
      <c r="AO8" s="50"/>
      <c r="AP8" s="50"/>
      <c r="AQ8" s="50"/>
      <c r="AR8" s="50"/>
      <c r="AS8" s="50"/>
      <c r="AT8" s="45">
        <f>データ!T6</f>
        <v>572.99</v>
      </c>
      <c r="AU8" s="45"/>
      <c r="AV8" s="45"/>
      <c r="AW8" s="45"/>
      <c r="AX8" s="45"/>
      <c r="AY8" s="45"/>
      <c r="AZ8" s="45"/>
      <c r="BA8" s="45"/>
      <c r="BB8" s="45">
        <f>データ!U6</f>
        <v>354.12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63.46</v>
      </c>
      <c r="J10" s="45"/>
      <c r="K10" s="45"/>
      <c r="L10" s="45"/>
      <c r="M10" s="45"/>
      <c r="N10" s="45"/>
      <c r="O10" s="45"/>
      <c r="P10" s="45">
        <f>データ!P6</f>
        <v>6.56</v>
      </c>
      <c r="Q10" s="45"/>
      <c r="R10" s="45"/>
      <c r="S10" s="45"/>
      <c r="T10" s="45"/>
      <c r="U10" s="45"/>
      <c r="V10" s="45"/>
      <c r="W10" s="45">
        <f>データ!Q6</f>
        <v>91.05</v>
      </c>
      <c r="X10" s="45"/>
      <c r="Y10" s="45"/>
      <c r="Z10" s="45"/>
      <c r="AA10" s="45"/>
      <c r="AB10" s="45"/>
      <c r="AC10" s="45"/>
      <c r="AD10" s="50">
        <f>データ!R6</f>
        <v>3024</v>
      </c>
      <c r="AE10" s="50"/>
      <c r="AF10" s="50"/>
      <c r="AG10" s="50"/>
      <c r="AH10" s="50"/>
      <c r="AI10" s="50"/>
      <c r="AJ10" s="50"/>
      <c r="AK10" s="2"/>
      <c r="AL10" s="50">
        <f>データ!V6</f>
        <v>13238</v>
      </c>
      <c r="AM10" s="50"/>
      <c r="AN10" s="50"/>
      <c r="AO10" s="50"/>
      <c r="AP10" s="50"/>
      <c r="AQ10" s="50"/>
      <c r="AR10" s="50"/>
      <c r="AS10" s="50"/>
      <c r="AT10" s="45">
        <f>データ!W6</f>
        <v>4.17</v>
      </c>
      <c r="AU10" s="45"/>
      <c r="AV10" s="45"/>
      <c r="AW10" s="45"/>
      <c r="AX10" s="45"/>
      <c r="AY10" s="45"/>
      <c r="AZ10" s="45"/>
      <c r="BA10" s="45"/>
      <c r="BB10" s="45">
        <f>データ!X6</f>
        <v>3174.58</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109</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XrowBJMl3wJhXKy5xHGl1vtLujp6W3HE/j8wR+lcH4+/d5nywqFgMR82DbMy/fM686Tx3q4uj3+PINsejJpk1A==" saltValue="157H33pTQ790oqpWir7e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322016</v>
      </c>
      <c r="D6" s="33">
        <f t="shared" si="3"/>
        <v>46</v>
      </c>
      <c r="E6" s="33">
        <f t="shared" si="3"/>
        <v>17</v>
      </c>
      <c r="F6" s="33">
        <f t="shared" si="3"/>
        <v>4</v>
      </c>
      <c r="G6" s="33">
        <f t="shared" si="3"/>
        <v>0</v>
      </c>
      <c r="H6" s="33" t="str">
        <f t="shared" si="3"/>
        <v>島根県　松江市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63.46</v>
      </c>
      <c r="P6" s="34">
        <f t="shared" si="3"/>
        <v>6.56</v>
      </c>
      <c r="Q6" s="34">
        <f t="shared" si="3"/>
        <v>91.05</v>
      </c>
      <c r="R6" s="34">
        <f t="shared" si="3"/>
        <v>3024</v>
      </c>
      <c r="S6" s="34">
        <f t="shared" si="3"/>
        <v>202906</v>
      </c>
      <c r="T6" s="34">
        <f t="shared" si="3"/>
        <v>572.99</v>
      </c>
      <c r="U6" s="34">
        <f t="shared" si="3"/>
        <v>354.12</v>
      </c>
      <c r="V6" s="34">
        <f t="shared" si="3"/>
        <v>13238</v>
      </c>
      <c r="W6" s="34">
        <f t="shared" si="3"/>
        <v>4.17</v>
      </c>
      <c r="X6" s="34">
        <f t="shared" si="3"/>
        <v>3174.58</v>
      </c>
      <c r="Y6" s="35">
        <f>IF(Y7="",NA(),Y7)</f>
        <v>104.33</v>
      </c>
      <c r="Z6" s="35">
        <f t="shared" ref="Z6:AH6" si="4">IF(Z7="",NA(),Z7)</f>
        <v>91.85</v>
      </c>
      <c r="AA6" s="35">
        <f t="shared" si="4"/>
        <v>93.91</v>
      </c>
      <c r="AB6" s="35">
        <f t="shared" si="4"/>
        <v>98.56</v>
      </c>
      <c r="AC6" s="35">
        <f t="shared" si="4"/>
        <v>99.4</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13.82</v>
      </c>
      <c r="AV6" s="35">
        <f t="shared" ref="AV6:BD6" si="6">IF(AV7="",NA(),AV7)</f>
        <v>5.64</v>
      </c>
      <c r="AW6" s="35">
        <f t="shared" si="6"/>
        <v>5.26</v>
      </c>
      <c r="AX6" s="35">
        <f t="shared" si="6"/>
        <v>12.28</v>
      </c>
      <c r="AY6" s="35">
        <f t="shared" si="6"/>
        <v>6.74</v>
      </c>
      <c r="AZ6" s="35">
        <f t="shared" si="6"/>
        <v>63.22</v>
      </c>
      <c r="BA6" s="35">
        <f t="shared" si="6"/>
        <v>49.07</v>
      </c>
      <c r="BB6" s="35">
        <f t="shared" si="6"/>
        <v>46.78</v>
      </c>
      <c r="BC6" s="35">
        <f t="shared" si="6"/>
        <v>47.44</v>
      </c>
      <c r="BD6" s="35">
        <f t="shared" si="6"/>
        <v>49.18</v>
      </c>
      <c r="BE6" s="34" t="str">
        <f>IF(BE7="","",IF(BE7="-","【-】","【"&amp;SUBSTITUTE(TEXT(BE7,"#,##0.00"),"-","△")&amp;"】"))</f>
        <v>【54.23】</v>
      </c>
      <c r="BF6" s="35">
        <f>IF(BF7="",NA(),BF7)</f>
        <v>1351.23</v>
      </c>
      <c r="BG6" s="35">
        <f t="shared" ref="BG6:BO6" si="7">IF(BG7="",NA(),BG7)</f>
        <v>1179.8699999999999</v>
      </c>
      <c r="BH6" s="35">
        <f t="shared" si="7"/>
        <v>1081.24</v>
      </c>
      <c r="BI6" s="35">
        <f t="shared" si="7"/>
        <v>717.29</v>
      </c>
      <c r="BJ6" s="35">
        <f t="shared" si="7"/>
        <v>728.47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61.01</v>
      </c>
      <c r="BR6" s="35">
        <f t="shared" ref="BR6:BZ6" si="8">IF(BR7="",NA(),BR7)</f>
        <v>73.16</v>
      </c>
      <c r="BS6" s="35">
        <f t="shared" si="8"/>
        <v>79.56</v>
      </c>
      <c r="BT6" s="35">
        <f t="shared" si="8"/>
        <v>94.55</v>
      </c>
      <c r="BU6" s="35">
        <f t="shared" si="8"/>
        <v>96.25</v>
      </c>
      <c r="BV6" s="35">
        <f t="shared" si="8"/>
        <v>66.56</v>
      </c>
      <c r="BW6" s="35">
        <f t="shared" si="8"/>
        <v>66.22</v>
      </c>
      <c r="BX6" s="35">
        <f t="shared" si="8"/>
        <v>69.87</v>
      </c>
      <c r="BY6" s="35">
        <f t="shared" si="8"/>
        <v>74.3</v>
      </c>
      <c r="BZ6" s="35">
        <f t="shared" si="8"/>
        <v>72.260000000000005</v>
      </c>
      <c r="CA6" s="34" t="str">
        <f>IF(CA7="","",IF(CA7="-","【-】","【"&amp;SUBSTITUTE(TEXT(CA7,"#,##0.00"),"-","△")&amp;"】"))</f>
        <v>【74.48】</v>
      </c>
      <c r="CB6" s="35">
        <f>IF(CB7="",NA(),CB7)</f>
        <v>272.52</v>
      </c>
      <c r="CC6" s="35">
        <f t="shared" ref="CC6:CK6" si="9">IF(CC7="",NA(),CC7)</f>
        <v>228.28</v>
      </c>
      <c r="CD6" s="35">
        <f t="shared" si="9"/>
        <v>211.2</v>
      </c>
      <c r="CE6" s="35">
        <f t="shared" si="9"/>
        <v>177.51</v>
      </c>
      <c r="CF6" s="35">
        <f t="shared" si="9"/>
        <v>175.17</v>
      </c>
      <c r="CG6" s="35">
        <f t="shared" si="9"/>
        <v>244.29</v>
      </c>
      <c r="CH6" s="35">
        <f t="shared" si="9"/>
        <v>246.72</v>
      </c>
      <c r="CI6" s="35">
        <f t="shared" si="9"/>
        <v>234.96</v>
      </c>
      <c r="CJ6" s="35">
        <f t="shared" si="9"/>
        <v>221.81</v>
      </c>
      <c r="CK6" s="35">
        <f t="shared" si="9"/>
        <v>230.02</v>
      </c>
      <c r="CL6" s="34" t="str">
        <f>IF(CL7="","",IF(CL7="-","【-】","【"&amp;SUBSTITUTE(TEXT(CL7,"#,##0.00"),"-","△")&amp;"】"))</f>
        <v>【219.46】</v>
      </c>
      <c r="CM6" s="35">
        <f>IF(CM7="",NA(),CM7)</f>
        <v>33.6</v>
      </c>
      <c r="CN6" s="35">
        <f t="shared" ref="CN6:CV6" si="10">IF(CN7="",NA(),CN7)</f>
        <v>39.75</v>
      </c>
      <c r="CO6" s="35">
        <f t="shared" si="10"/>
        <v>38.450000000000003</v>
      </c>
      <c r="CP6" s="35">
        <f t="shared" si="10"/>
        <v>38.58</v>
      </c>
      <c r="CQ6" s="35">
        <f t="shared" si="10"/>
        <v>42.85</v>
      </c>
      <c r="CR6" s="35">
        <f t="shared" si="10"/>
        <v>43.58</v>
      </c>
      <c r="CS6" s="35">
        <f t="shared" si="10"/>
        <v>41.35</v>
      </c>
      <c r="CT6" s="35">
        <f t="shared" si="10"/>
        <v>42.9</v>
      </c>
      <c r="CU6" s="35">
        <f t="shared" si="10"/>
        <v>43.36</v>
      </c>
      <c r="CV6" s="35">
        <f t="shared" si="10"/>
        <v>42.56</v>
      </c>
      <c r="CW6" s="34" t="str">
        <f>IF(CW7="","",IF(CW7="-","【-】","【"&amp;SUBSTITUTE(TEXT(CW7,"#,##0.00"),"-","△")&amp;"】"))</f>
        <v>【42.82】</v>
      </c>
      <c r="CX6" s="35">
        <f>IF(CX7="",NA(),CX7)</f>
        <v>82.37</v>
      </c>
      <c r="CY6" s="35">
        <f t="shared" ref="CY6:DG6" si="11">IF(CY7="",NA(),CY7)</f>
        <v>82.79</v>
      </c>
      <c r="CZ6" s="35">
        <f t="shared" si="11"/>
        <v>82.67</v>
      </c>
      <c r="DA6" s="35">
        <f t="shared" si="11"/>
        <v>85.35</v>
      </c>
      <c r="DB6" s="35">
        <f t="shared" si="11"/>
        <v>85.4</v>
      </c>
      <c r="DC6" s="35">
        <f t="shared" si="11"/>
        <v>82.35</v>
      </c>
      <c r="DD6" s="35">
        <f t="shared" si="11"/>
        <v>82.9</v>
      </c>
      <c r="DE6" s="35">
        <f t="shared" si="11"/>
        <v>83.5</v>
      </c>
      <c r="DF6" s="35">
        <f t="shared" si="11"/>
        <v>83.06</v>
      </c>
      <c r="DG6" s="35">
        <f t="shared" si="11"/>
        <v>83.32</v>
      </c>
      <c r="DH6" s="34" t="str">
        <f>IF(DH7="","",IF(DH7="-","【-】","【"&amp;SUBSTITUTE(TEXT(DH7,"#,##0.00"),"-","△")&amp;"】"))</f>
        <v>【83.36】</v>
      </c>
      <c r="DI6" s="35">
        <f>IF(DI7="",NA(),DI7)</f>
        <v>6.63</v>
      </c>
      <c r="DJ6" s="35">
        <f t="shared" ref="DJ6:DR6" si="12">IF(DJ7="",NA(),DJ7)</f>
        <v>9.81</v>
      </c>
      <c r="DK6" s="35">
        <f t="shared" si="12"/>
        <v>12.94</v>
      </c>
      <c r="DL6" s="35">
        <f t="shared" si="12"/>
        <v>16.16</v>
      </c>
      <c r="DM6" s="35">
        <f t="shared" si="12"/>
        <v>18.86</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5">
        <f t="shared" ref="EF6:EN6" si="14">IF(EF7="",NA(),EF7)</f>
        <v>0.05</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322016</v>
      </c>
      <c r="D7" s="37">
        <v>46</v>
      </c>
      <c r="E7" s="37">
        <v>17</v>
      </c>
      <c r="F7" s="37">
        <v>4</v>
      </c>
      <c r="G7" s="37">
        <v>0</v>
      </c>
      <c r="H7" s="37" t="s">
        <v>96</v>
      </c>
      <c r="I7" s="37" t="s">
        <v>97</v>
      </c>
      <c r="J7" s="37" t="s">
        <v>98</v>
      </c>
      <c r="K7" s="37" t="s">
        <v>99</v>
      </c>
      <c r="L7" s="37" t="s">
        <v>100</v>
      </c>
      <c r="M7" s="37" t="s">
        <v>101</v>
      </c>
      <c r="N7" s="38" t="s">
        <v>102</v>
      </c>
      <c r="O7" s="38">
        <v>63.46</v>
      </c>
      <c r="P7" s="38">
        <v>6.56</v>
      </c>
      <c r="Q7" s="38">
        <v>91.05</v>
      </c>
      <c r="R7" s="38">
        <v>3024</v>
      </c>
      <c r="S7" s="38">
        <v>202906</v>
      </c>
      <c r="T7" s="38">
        <v>572.99</v>
      </c>
      <c r="U7" s="38">
        <v>354.12</v>
      </c>
      <c r="V7" s="38">
        <v>13238</v>
      </c>
      <c r="W7" s="38">
        <v>4.17</v>
      </c>
      <c r="X7" s="38">
        <v>3174.58</v>
      </c>
      <c r="Y7" s="38">
        <v>104.33</v>
      </c>
      <c r="Z7" s="38">
        <v>91.85</v>
      </c>
      <c r="AA7" s="38">
        <v>93.91</v>
      </c>
      <c r="AB7" s="38">
        <v>98.56</v>
      </c>
      <c r="AC7" s="38">
        <v>99.4</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13.82</v>
      </c>
      <c r="AV7" s="38">
        <v>5.64</v>
      </c>
      <c r="AW7" s="38">
        <v>5.26</v>
      </c>
      <c r="AX7" s="38">
        <v>12.28</v>
      </c>
      <c r="AY7" s="38">
        <v>6.74</v>
      </c>
      <c r="AZ7" s="38">
        <v>63.22</v>
      </c>
      <c r="BA7" s="38">
        <v>49.07</v>
      </c>
      <c r="BB7" s="38">
        <v>46.78</v>
      </c>
      <c r="BC7" s="38">
        <v>47.44</v>
      </c>
      <c r="BD7" s="38">
        <v>49.18</v>
      </c>
      <c r="BE7" s="38">
        <v>54.23</v>
      </c>
      <c r="BF7" s="38">
        <v>1351.23</v>
      </c>
      <c r="BG7" s="38">
        <v>1179.8699999999999</v>
      </c>
      <c r="BH7" s="38">
        <v>1081.24</v>
      </c>
      <c r="BI7" s="38">
        <v>717.29</v>
      </c>
      <c r="BJ7" s="38">
        <v>728.47</v>
      </c>
      <c r="BK7" s="38">
        <v>1436</v>
      </c>
      <c r="BL7" s="38">
        <v>1434.89</v>
      </c>
      <c r="BM7" s="38">
        <v>1298.9100000000001</v>
      </c>
      <c r="BN7" s="38">
        <v>1243.71</v>
      </c>
      <c r="BO7" s="38">
        <v>1194.1500000000001</v>
      </c>
      <c r="BP7" s="38">
        <v>1209.4000000000001</v>
      </c>
      <c r="BQ7" s="38">
        <v>61.01</v>
      </c>
      <c r="BR7" s="38">
        <v>73.16</v>
      </c>
      <c r="BS7" s="38">
        <v>79.56</v>
      </c>
      <c r="BT7" s="38">
        <v>94.55</v>
      </c>
      <c r="BU7" s="38">
        <v>96.25</v>
      </c>
      <c r="BV7" s="38">
        <v>66.56</v>
      </c>
      <c r="BW7" s="38">
        <v>66.22</v>
      </c>
      <c r="BX7" s="38">
        <v>69.87</v>
      </c>
      <c r="BY7" s="38">
        <v>74.3</v>
      </c>
      <c r="BZ7" s="38">
        <v>72.260000000000005</v>
      </c>
      <c r="CA7" s="38">
        <v>74.48</v>
      </c>
      <c r="CB7" s="38">
        <v>272.52</v>
      </c>
      <c r="CC7" s="38">
        <v>228.28</v>
      </c>
      <c r="CD7" s="38">
        <v>211.2</v>
      </c>
      <c r="CE7" s="38">
        <v>177.51</v>
      </c>
      <c r="CF7" s="38">
        <v>175.17</v>
      </c>
      <c r="CG7" s="38">
        <v>244.29</v>
      </c>
      <c r="CH7" s="38">
        <v>246.72</v>
      </c>
      <c r="CI7" s="38">
        <v>234.96</v>
      </c>
      <c r="CJ7" s="38">
        <v>221.81</v>
      </c>
      <c r="CK7" s="38">
        <v>230.02</v>
      </c>
      <c r="CL7" s="38">
        <v>219.46</v>
      </c>
      <c r="CM7" s="38">
        <v>33.6</v>
      </c>
      <c r="CN7" s="38">
        <v>39.75</v>
      </c>
      <c r="CO7" s="38">
        <v>38.450000000000003</v>
      </c>
      <c r="CP7" s="38">
        <v>38.58</v>
      </c>
      <c r="CQ7" s="38">
        <v>42.85</v>
      </c>
      <c r="CR7" s="38">
        <v>43.58</v>
      </c>
      <c r="CS7" s="38">
        <v>41.35</v>
      </c>
      <c r="CT7" s="38">
        <v>42.9</v>
      </c>
      <c r="CU7" s="38">
        <v>43.36</v>
      </c>
      <c r="CV7" s="38">
        <v>42.56</v>
      </c>
      <c r="CW7" s="38">
        <v>42.82</v>
      </c>
      <c r="CX7" s="38">
        <v>82.37</v>
      </c>
      <c r="CY7" s="38">
        <v>82.79</v>
      </c>
      <c r="CZ7" s="38">
        <v>82.67</v>
      </c>
      <c r="DA7" s="38">
        <v>85.35</v>
      </c>
      <c r="DB7" s="38">
        <v>85.4</v>
      </c>
      <c r="DC7" s="38">
        <v>82.35</v>
      </c>
      <c r="DD7" s="38">
        <v>82.9</v>
      </c>
      <c r="DE7" s="38">
        <v>83.5</v>
      </c>
      <c r="DF7" s="38">
        <v>83.06</v>
      </c>
      <c r="DG7" s="38">
        <v>83.32</v>
      </c>
      <c r="DH7" s="38">
        <v>83.36</v>
      </c>
      <c r="DI7" s="38">
        <v>6.63</v>
      </c>
      <c r="DJ7" s="38">
        <v>9.81</v>
      </c>
      <c r="DK7" s="38">
        <v>12.94</v>
      </c>
      <c r="DL7" s="38">
        <v>16.16</v>
      </c>
      <c r="DM7" s="38">
        <v>18.86</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0.05</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2020-02-06T04:25:11Z</cp:lastPrinted>
  <dcterms:modified xsi:type="dcterms:W3CDTF">2020-02-06T04:25:13Z</dcterms:modified>
</cp:coreProperties>
</file>