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山崎　麻祐\Desktop\経営比較分析表\"/>
    </mc:Choice>
  </mc:AlternateContent>
  <xr:revisionPtr revIDLastSave="0" documentId="13_ncr:1_{CEF74790-5601-41AF-A696-125B0775706F}" xr6:coauthVersionLast="40" xr6:coauthVersionMax="40" xr10:uidLastSave="{00000000-0000-0000-0000-000000000000}"/>
  <workbookProtection workbookAlgorithmName="SHA-512" workbookHashValue="oMuY539+PrkSgoeUS3yNdKu5TzqJaYfGtiXem9FWYvnyI8Y8Ah6pEC7fcUd3k9NRFz2MiHap/Dgrq+vZvKx9yg==" workbookSaltValue="nBuKB9sfGelX1gHMGF4FKA==" workbookSpinCount="100000" lockStructure="1"/>
  <bookViews>
    <workbookView xWindow="0" yWindow="0" windowWidth="15360" windowHeight="7635"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W10" i="4" s="1"/>
  <c r="P6" i="5"/>
  <c r="O6" i="5"/>
  <c r="I10" i="4" s="1"/>
  <c r="N6" i="5"/>
  <c r="M6" i="5"/>
  <c r="AD8"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I85" i="4"/>
  <c r="E85" i="4"/>
  <c r="AT10" i="4"/>
  <c r="P10" i="4"/>
  <c r="B10" i="4"/>
  <c r="BB8" i="4"/>
  <c r="AL8" i="4"/>
  <c r="W8" i="4"/>
  <c r="I8" i="4"/>
  <c r="B6" i="4"/>
  <c r="C10" i="5" l="1"/>
  <c r="D10" i="5"/>
  <c r="E10" i="5"/>
  <c r="B10" i="5"/>
</calcChain>
</file>

<file path=xl/sharedStrings.xml><?xml version="1.0" encoding="utf-8"?>
<sst xmlns="http://schemas.openxmlformats.org/spreadsheetml/2006/main" count="237" uniqueCount="123">
  <si>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</si>
  <si>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</si>
  <si>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</si>
  <si>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</si>
  <si>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</si>
  <si>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</si>
  <si>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</si>
  <si>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</si>
  <si>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</si>
  <si>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</si>
  <si>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</si>
  <si>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</si>
  <si>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</si>
  <si>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</si>
  <si>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</si>
  <si>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</si>
  <si>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</si>
  <si>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</si>
  <si>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</si>
  <si>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</si>
  <si>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</si>
  <si>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</si>
  <si>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</si>
  <si>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</si>
  <si>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</si>
  <si>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</si>
  <si>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</si>
  <si>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</si>
  <si>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</si>
  <si>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</si>
  <si>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</si>
  <si>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</si>
  <si>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</si>
  <si>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</si>
  <si>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</si>
  <si>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</si>
  <si>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</si>
  <si>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</si>
  <si>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</si>
  <si>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</si>
  <si>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</si>
  <si>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</si>
  <si>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</si>
  <si>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</si>
  <si>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</si>
  <si>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</si>
  <si>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</si>
  <si>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</si>
  <si>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</si>
  <si>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</si>
  <si>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</si>
  <si>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</si>
  <si>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</si>
  <si>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</si>
  <si>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</si>
  <si>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</si>
  <si>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</si>
  <si>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</si>
  <si>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</si>
  <si>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</si>
  <si>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</si>
  <si>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</si>
  <si>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</si>
  <si>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</si>
  <si>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</si>
  <si>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</si>
  <si>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</si>
  <si>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</si>
  <si>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</si>
  <si>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</si>
  <si>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</si>
  <si>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</si>
  <si>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</si>
  <si>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</si>
  <si>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</si>
  <si>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</si>
  <si>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</si>
  <si>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</si>
  <si>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</si>
  <si>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</si>
  <si>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</si>
  <si>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</si>
  <si>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</si>
  <si>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</si>
  <si>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</si>
  <si>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</si>
  <si>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</si>
  <si>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</si>
  <si>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</si>
  <si>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</si>
  <si>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</si>
  <si>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</si>
  <si>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</si>
  <si>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</si>
  <si>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</si>
  <si>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</si>
  <si>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</si>
  <si>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</si>
  <si>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</si>
  <si>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</si>
  <si>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</si>
  <si>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</si>
  <si>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</si>
  <si>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</si>
  <si>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</si>
  <si>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</si>
  <si>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</si>
  <si>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</si>
  <si>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</si>
  <si>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</si>
  <si>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</si>
  <si>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</si>
  <si>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</si>
  <si>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</si>
  <si>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</si>
  <si>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</si>
  <si>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</si>
  <si>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</si>
  <si>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</si>
  <si>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</si>
  <si>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は小規模な離島の自治体で、地形は火山島特有の高低起伏の著しい山地丘陵によって大部分を占めている。内海に面した平地に集落が密集しており、国勢調査では昭和35年に6,753人いた人口が平成27年には3,027人と大幅に減少している。
　平成12年度には2億円を超える累積赤字を抱えていたが、料金改定や行財政改革の着実な実行、繰出金の確保により縮小を図ってきた。平成19年度には経営健全化基準を超える資金不足比率が生じたこともあったが、平成17～21年度までの単年度収支の平均は2,000千円程度の黒字で推移し、平成22年度末には累積赤字の解消が図られた。
　これまで大規模工事を控えていたところから、管路更新事業を進め今後は企業債借入により料金回収率が低下してくる見込みにある。現在は類似団体平均と比べても良い数値となっているものの、今後は注視すべき指標となる。
　今後の動向としては人口の減少や節水意識の向上の影響かと思われるが、料金収入は漸減傾向にある。
　また、今後は管路更新に係る事業を長期的に実施するため、企業債残高が増加するのは避けられない状況にある。</t>
    <rPh sb="301" eb="303">
      <t>カンロ</t>
    </rPh>
    <rPh sb="303" eb="305">
      <t>コウシン</t>
    </rPh>
    <rPh sb="305" eb="307">
      <t>ジギョウ</t>
    </rPh>
    <rPh sb="308" eb="309">
      <t>スス</t>
    </rPh>
    <rPh sb="310" eb="312">
      <t>コンゴ</t>
    </rPh>
    <rPh sb="313" eb="315">
      <t>キギョウ</t>
    </rPh>
    <rPh sb="315" eb="316">
      <t>サイ</t>
    </rPh>
    <rPh sb="316" eb="317">
      <t>カ</t>
    </rPh>
    <rPh sb="317" eb="318">
      <t>ハイ</t>
    </rPh>
    <rPh sb="321" eb="323">
      <t>リョウキン</t>
    </rPh>
    <rPh sb="323" eb="325">
      <t>カイシュウ</t>
    </rPh>
    <rPh sb="325" eb="326">
      <t>リツ</t>
    </rPh>
    <rPh sb="327" eb="329">
      <t>テイカ</t>
    </rPh>
    <rPh sb="333" eb="335">
      <t>ミコ</t>
    </rPh>
    <rPh sb="340" eb="342">
      <t>ゲンザイ</t>
    </rPh>
    <rPh sb="368" eb="370">
      <t>コンゴ</t>
    </rPh>
    <rPh sb="371" eb="373">
      <t>チュウシ</t>
    </rPh>
    <rPh sb="376" eb="378">
      <t>シヒョウ</t>
    </rPh>
    <rPh sb="384" eb="386">
      <t>コンゴ</t>
    </rPh>
    <rPh sb="387" eb="389">
      <t>ドウコウ</t>
    </rPh>
    <rPh sb="393" eb="395">
      <t>ジンコウ</t>
    </rPh>
    <rPh sb="396" eb="398">
      <t>ゲンショウ</t>
    </rPh>
    <rPh sb="399" eb="401">
      <t>セッスイ</t>
    </rPh>
    <rPh sb="401" eb="403">
      <t>イシキ</t>
    </rPh>
    <rPh sb="404" eb="406">
      <t>コウジョウ</t>
    </rPh>
    <rPh sb="407" eb="409">
      <t>エイキョウ</t>
    </rPh>
    <rPh sb="411" eb="412">
      <t>オモ</t>
    </rPh>
    <rPh sb="417" eb="419">
      <t>リョウキン</t>
    </rPh>
    <rPh sb="419" eb="421">
      <t>シュウニュウ</t>
    </rPh>
    <rPh sb="422" eb="424">
      <t>ゼンゲン</t>
    </rPh>
    <rPh sb="424" eb="426">
      <t>ケイコウ</t>
    </rPh>
    <phoneticPr fontId="4"/>
  </si>
  <si>
    <t>　これまで、経営健全化を最優先していたため小修繕等で対応してきたが、老朽化している浄水場機器の更新を平成25年度より開始し、平成27年度からは配水管等の更新事業を開始している。管路更新に関しては今後長期的な事業になる見込みにある。そのため企業債残高対給水収益比率は高くなる見込みにある。
　また、美田ダムの長寿命化計画に基づき順次更新を行っていくため負担金事業も増加する見込みとなっている。</t>
    <rPh sb="26" eb="28">
      <t>タイオウ</t>
    </rPh>
    <rPh sb="58" eb="60">
      <t>カイシ</t>
    </rPh>
    <phoneticPr fontId="4"/>
  </si>
  <si>
    <t>　平成25年度から老朽化施設の改修を順次開始し、平成27年度からは長期事業の管路更新に着手していることから、給水原価の上昇は避けられない状況にある。
　そのため、適正な料金収入を確保し、安心安全な飲料用水を確保するため老朽化施設の改修を計画的に進めていく。</t>
    <rPh sb="122" eb="123">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</si>
</sst>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7F-4040-A54E-82772A66793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0.69</c:v>
                </c:pt>
                <c:pt idx="2">
                  <c:v>0.65</c:v>
                </c:pt>
                <c:pt idx="3">
                  <c:v>0.53</c:v>
                </c:pt>
                <c:pt idx="4">
                  <c:v>0.72</c:v>
                </c:pt>
              </c:numCache>
            </c:numRef>
          </c:val>
          <c:smooth val="0"/>
          <c:extLst>
            <c:ext xmlns:c16="http://schemas.microsoft.com/office/drawing/2014/chart" uri="{C3380CC4-5D6E-409C-BE32-E72D297353CC}">
              <c16:uniqueId val="{00000001-CB7F-4040-A54E-82772A66793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74.290000000000006</c:v>
                </c:pt>
                <c:pt idx="1">
                  <c:v>83.65</c:v>
                </c:pt>
                <c:pt idx="2">
                  <c:v>78.86</c:v>
                </c:pt>
                <c:pt idx="3">
                  <c:v>84.87</c:v>
                </c:pt>
                <c:pt idx="4">
                  <c:v>82.5</c:v>
                </c:pt>
              </c:numCache>
            </c:numRef>
          </c:val>
          <c:extLst>
            <c:ext xmlns:c16="http://schemas.microsoft.com/office/drawing/2014/chart" uri="{C3380CC4-5D6E-409C-BE32-E72D297353CC}">
              <c16:uniqueId val="{00000000-0F21-436D-BF49-B926ADCC40B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76.09</c:v>
                </c:pt>
                <c:pt idx="1">
                  <c:v>75.87</c:v>
                </c:pt>
                <c:pt idx="2">
                  <c:v>76.27</c:v>
                </c:pt>
                <c:pt idx="3">
                  <c:v>77.56</c:v>
                </c:pt>
                <c:pt idx="4">
                  <c:v>78.510000000000005</c:v>
                </c:pt>
              </c:numCache>
            </c:numRef>
          </c:val>
          <c:smooth val="0"/>
          <c:extLst>
            <c:ext xmlns:c16="http://schemas.microsoft.com/office/drawing/2014/chart" uri="{C3380CC4-5D6E-409C-BE32-E72D297353CC}">
              <c16:uniqueId val="{00000001-0F21-436D-BF49-B926ADCC40B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70-49DD-B43E-99F46888B52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70-49DD-B43E-99F46888B52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1D-4CDE-8E2A-A7554D09D4E9}"/>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1D-4CDE-8E2A-A7554D09D4E9}"/>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B1-46BC-8E62-DF8957F539E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B1-46BC-8E62-DF8957F539E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3A-43AD-B5A9-37B1BA53F68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3A-43AD-B5A9-37B1BA53F68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989.93</c:v>
                </c:pt>
                <c:pt idx="1">
                  <c:v>942.47</c:v>
                </c:pt>
                <c:pt idx="2">
                  <c:v>867.88</c:v>
                </c:pt>
                <c:pt idx="3">
                  <c:v>876.39</c:v>
                </c:pt>
                <c:pt idx="4">
                  <c:v>910.07</c:v>
                </c:pt>
              </c:numCache>
            </c:numRef>
          </c:val>
          <c:extLst>
            <c:ext xmlns:c16="http://schemas.microsoft.com/office/drawing/2014/chart" uri="{C3380CC4-5D6E-409C-BE32-E72D297353CC}">
              <c16:uniqueId val="{00000000-08F3-4853-B279-96DF6963436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1113.76</c:v>
                </c:pt>
                <c:pt idx="1">
                  <c:v>1125.69</c:v>
                </c:pt>
                <c:pt idx="2">
                  <c:v>1134.67</c:v>
                </c:pt>
                <c:pt idx="3">
                  <c:v>1144.79</c:v>
                </c:pt>
                <c:pt idx="4">
                  <c:v>1061.58</c:v>
                </c:pt>
              </c:numCache>
            </c:numRef>
          </c:val>
          <c:smooth val="0"/>
          <c:extLst>
            <c:ext xmlns:c16="http://schemas.microsoft.com/office/drawing/2014/chart" uri="{C3380CC4-5D6E-409C-BE32-E72D297353CC}">
              <c16:uniqueId val="{00000001-08F3-4853-B279-96DF6963436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69.069999999999993</c:v>
                </c:pt>
                <c:pt idx="1">
                  <c:v>78.05</c:v>
                </c:pt>
                <c:pt idx="2">
                  <c:v>67.69</c:v>
                </c:pt>
                <c:pt idx="3">
                  <c:v>75.209999999999994</c:v>
                </c:pt>
                <c:pt idx="4">
                  <c:v>74.739999999999995</c:v>
                </c:pt>
              </c:numCache>
            </c:numRef>
          </c:val>
          <c:extLst>
            <c:ext xmlns:c16="http://schemas.microsoft.com/office/drawing/2014/chart" uri="{C3380CC4-5D6E-409C-BE32-E72D297353CC}">
              <c16:uniqueId val="{00000000-CEA2-46FE-B810-A29E76ED13B9}"/>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34.25</c:v>
                </c:pt>
                <c:pt idx="1">
                  <c:v>46.48</c:v>
                </c:pt>
                <c:pt idx="2">
                  <c:v>40.6</c:v>
                </c:pt>
                <c:pt idx="3">
                  <c:v>56.04</c:v>
                </c:pt>
                <c:pt idx="4">
                  <c:v>58.52</c:v>
                </c:pt>
              </c:numCache>
            </c:numRef>
          </c:val>
          <c:smooth val="0"/>
          <c:extLst>
            <c:ext xmlns:c16="http://schemas.microsoft.com/office/drawing/2014/chart" uri="{C3380CC4-5D6E-409C-BE32-E72D297353CC}">
              <c16:uniqueId val="{00000001-CEA2-46FE-B810-A29E76ED13B9}"/>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341.98</c:v>
                </c:pt>
                <c:pt idx="1">
                  <c:v>310.82</c:v>
                </c:pt>
                <c:pt idx="2">
                  <c:v>355.76</c:v>
                </c:pt>
                <c:pt idx="3">
                  <c:v>321.10000000000002</c:v>
                </c:pt>
                <c:pt idx="4">
                  <c:v>323.77999999999997</c:v>
                </c:pt>
              </c:numCache>
            </c:numRef>
          </c:val>
          <c:extLst>
            <c:ext xmlns:c16="http://schemas.microsoft.com/office/drawing/2014/chart" uri="{C3380CC4-5D6E-409C-BE32-E72D297353CC}">
              <c16:uniqueId val="{00000000-D5FD-4234-8084-208B2EC7A32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501.18</c:v>
                </c:pt>
                <c:pt idx="1">
                  <c:v>376.61</c:v>
                </c:pt>
                <c:pt idx="2">
                  <c:v>440.03</c:v>
                </c:pt>
                <c:pt idx="3">
                  <c:v>304.35000000000002</c:v>
                </c:pt>
                <c:pt idx="4">
                  <c:v>296.3</c:v>
                </c:pt>
              </c:numCache>
            </c:numRef>
          </c:val>
          <c:smooth val="0"/>
          <c:extLst>
            <c:ext xmlns:c16="http://schemas.microsoft.com/office/drawing/2014/chart" uri="{C3380CC4-5D6E-409C-BE32-E72D297353CC}">
              <c16:uniqueId val="{00000001-D5FD-4234-8084-208B2EC7A32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42.29</c:v>
                </c:pt>
                <c:pt idx="1">
                  <c:v>42.88</c:v>
                </c:pt>
                <c:pt idx="2">
                  <c:v>42.19</c:v>
                </c:pt>
                <c:pt idx="3">
                  <c:v>41.11</c:v>
                </c:pt>
                <c:pt idx="4">
                  <c:v>43.37</c:v>
                </c:pt>
              </c:numCache>
            </c:numRef>
          </c:val>
          <c:extLst>
            <c:ext xmlns:c16="http://schemas.microsoft.com/office/drawing/2014/chart" uri="{C3380CC4-5D6E-409C-BE32-E72D297353CC}">
              <c16:uniqueId val="{00000000-BEB4-4A4D-ADC6-5EE2B2845E7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57.55</c:v>
                </c:pt>
                <c:pt idx="1">
                  <c:v>57.43</c:v>
                </c:pt>
                <c:pt idx="2">
                  <c:v>57.29</c:v>
                </c:pt>
                <c:pt idx="3">
                  <c:v>55.9</c:v>
                </c:pt>
                <c:pt idx="4">
                  <c:v>57.3</c:v>
                </c:pt>
              </c:numCache>
            </c:numRef>
          </c:val>
          <c:smooth val="0"/>
          <c:extLst>
            <c:ext xmlns:c16="http://schemas.microsoft.com/office/drawing/2014/chart" uri="{C3380CC4-5D6E-409C-BE32-E72D297353CC}">
              <c16:uniqueId val="{00000001-BEB4-4A4D-ADC6-5EE2B2845E7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88.38</c:v>
                </c:pt>
                <c:pt idx="1">
                  <c:v>86</c:v>
                </c:pt>
                <c:pt idx="2">
                  <c:v>89.83</c:v>
                </c:pt>
                <c:pt idx="3">
                  <c:v>88.83</c:v>
                </c:pt>
                <c:pt idx="4">
                  <c:v>82.54</c:v>
                </c:pt>
              </c:numCache>
            </c:numRef>
          </c:val>
          <c:extLst>
            <c:ext xmlns:c16="http://schemas.microsoft.com/office/drawing/2014/chart" uri="{C3380CC4-5D6E-409C-BE32-E72D297353CC}">
              <c16:uniqueId val="{00000000-E2DB-49A3-B5E6-8AE8308907DF}"/>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74.14</c:v>
                </c:pt>
                <c:pt idx="1">
                  <c:v>73.83</c:v>
                </c:pt>
                <c:pt idx="2">
                  <c:v>73.69</c:v>
                </c:pt>
                <c:pt idx="3">
                  <c:v>73.28</c:v>
                </c:pt>
                <c:pt idx="4">
                  <c:v>72.42</c:v>
                </c:pt>
              </c:numCache>
            </c:numRef>
          </c:val>
          <c:smooth val="0"/>
          <c:extLst>
            <c:ext xmlns:c16="http://schemas.microsoft.com/office/drawing/2014/chart" uri="{C3380CC4-5D6E-409C-BE32-E72D297353CC}">
              <c16:uniqueId val="{00000001-E2DB-49A3-B5E6-8AE8308907DF}"/>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28" zoomScale="85" zoomScaleNormal="85" workbookViewId="0">
      <selection activeCell="CD68" sqref="CD6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島根県　西ノ島町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2887</v>
      </c>
      <c r="AM8" s="66"/>
      <c r="AN8" s="66"/>
      <c r="AO8" s="66"/>
      <c r="AP8" s="66"/>
      <c r="AQ8" s="66"/>
      <c r="AR8" s="66"/>
      <c r="AS8" s="66"/>
      <c r="AT8" s="65">
        <f>データ!$S$6</f>
        <v>55.96</v>
      </c>
      <c r="AU8" s="65"/>
      <c r="AV8" s="65"/>
      <c r="AW8" s="65"/>
      <c r="AX8" s="65"/>
      <c r="AY8" s="65"/>
      <c r="AZ8" s="65"/>
      <c r="BA8" s="65"/>
      <c r="BB8" s="65">
        <f>データ!$T$6</f>
        <v>51.59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100</v>
      </c>
      <c r="Q10" s="65"/>
      <c r="R10" s="65"/>
      <c r="S10" s="65"/>
      <c r="T10" s="65"/>
      <c r="U10" s="65"/>
      <c r="V10" s="65"/>
      <c r="W10" s="66">
        <f>データ!$Q$6</f>
        <v>4454</v>
      </c>
      <c r="X10" s="66"/>
      <c r="Y10" s="66"/>
      <c r="Z10" s="66"/>
      <c r="AA10" s="66"/>
      <c r="AB10" s="66"/>
      <c r="AC10" s="66"/>
      <c r="AD10" s="2"/>
      <c r="AE10" s="2"/>
      <c r="AF10" s="2"/>
      <c r="AG10" s="2"/>
      <c r="AH10" s="2"/>
      <c r="AI10" s="2"/>
      <c r="AJ10" s="2"/>
      <c r="AK10" s="2"/>
      <c r="AL10" s="66">
        <f>データ!$U$6</f>
        <v>2868</v>
      </c>
      <c r="AM10" s="66"/>
      <c r="AN10" s="66"/>
      <c r="AO10" s="66"/>
      <c r="AP10" s="66"/>
      <c r="AQ10" s="66"/>
      <c r="AR10" s="66"/>
      <c r="AS10" s="66"/>
      <c r="AT10" s="65">
        <f>データ!$V$6</f>
        <v>4</v>
      </c>
      <c r="AU10" s="65"/>
      <c r="AV10" s="65"/>
      <c r="AW10" s="65"/>
      <c r="AX10" s="65"/>
      <c r="AY10" s="65"/>
      <c r="AZ10" s="65"/>
      <c r="BA10" s="65"/>
      <c r="BB10" s="65">
        <f>データ!$W$6</f>
        <v>717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53</v>
      </c>
      <c r="N85" s="26" t="s">
        <v>53</v>
      </c>
      <c r="O85" s="26" t="str">
        <f>データ!EN6</f>
        <v>【0.72】</v>
      </c>
    </row>
  </sheetData>
  <sheetProtection algorithmName="SHA-512" hashValue="LbwdLUfrd2Pr83nBPwGafSPJTmIZZkg44+ebilN47V+Uw3iitVxrhi/au5tlycAlZ+BqPq5x3oZIv/KKPEPcmA==" saltValue="90lDhdESGoxjSS6yqOHjhA=="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54</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55</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56</v>
      </c>
      <c r="B3" s="29" t="s">
        <v>57</v>
      </c>
      <c r="C3" s="29" t="s">
        <v>58</v>
      </c>
      <c r="D3" s="29" t="s">
        <v>59</v>
      </c>
      <c r="E3" s="29" t="s">
        <v>60</v>
      </c>
      <c r="F3" s="29" t="s">
        <v>61</v>
      </c>
      <c r="G3" s="29" t="s">
        <v>62</v>
      </c>
      <c r="H3" s="76" t="s">
        <v>63</v>
      </c>
      <c r="I3" s="77"/>
      <c r="J3" s="77"/>
      <c r="K3" s="77"/>
      <c r="L3" s="77"/>
      <c r="M3" s="77"/>
      <c r="N3" s="77"/>
      <c r="O3" s="77"/>
      <c r="P3" s="77"/>
      <c r="Q3" s="77"/>
      <c r="R3" s="77"/>
      <c r="S3" s="77"/>
      <c r="T3" s="77"/>
      <c r="U3" s="77"/>
      <c r="V3" s="77"/>
      <c r="W3" s="78"/>
      <c r="X3" s="82" t="s">
        <v>64</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65</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66</v>
      </c>
      <c r="B4" s="30"/>
      <c r="C4" s="30"/>
      <c r="D4" s="30"/>
      <c r="E4" s="30"/>
      <c r="F4" s="30"/>
      <c r="G4" s="30"/>
      <c r="H4" s="79"/>
      <c r="I4" s="80"/>
      <c r="J4" s="80"/>
      <c r="K4" s="80"/>
      <c r="L4" s="80"/>
      <c r="M4" s="80"/>
      <c r="N4" s="80"/>
      <c r="O4" s="80"/>
      <c r="P4" s="80"/>
      <c r="Q4" s="80"/>
      <c r="R4" s="80"/>
      <c r="S4" s="80"/>
      <c r="T4" s="80"/>
      <c r="U4" s="80"/>
      <c r="V4" s="80"/>
      <c r="W4" s="81"/>
      <c r="X4" s="75" t="s">
        <v>67</v>
      </c>
      <c r="Y4" s="75"/>
      <c r="Z4" s="75"/>
      <c r="AA4" s="75"/>
      <c r="AB4" s="75"/>
      <c r="AC4" s="75"/>
      <c r="AD4" s="75"/>
      <c r="AE4" s="75"/>
      <c r="AF4" s="75"/>
      <c r="AG4" s="75"/>
      <c r="AH4" s="75"/>
      <c r="AI4" s="75" t="s">
        <v>68</v>
      </c>
      <c r="AJ4" s="75"/>
      <c r="AK4" s="75"/>
      <c r="AL4" s="75"/>
      <c r="AM4" s="75"/>
      <c r="AN4" s="75"/>
      <c r="AO4" s="75"/>
      <c r="AP4" s="75"/>
      <c r="AQ4" s="75"/>
      <c r="AR4" s="75"/>
      <c r="AS4" s="75"/>
      <c r="AT4" s="75" t="s">
        <v>69</v>
      </c>
      <c r="AU4" s="75"/>
      <c r="AV4" s="75"/>
      <c r="AW4" s="75"/>
      <c r="AX4" s="75"/>
      <c r="AY4" s="75"/>
      <c r="AZ4" s="75"/>
      <c r="BA4" s="75"/>
      <c r="BB4" s="75"/>
      <c r="BC4" s="75"/>
      <c r="BD4" s="75"/>
      <c r="BE4" s="75" t="s">
        <v>70</v>
      </c>
      <c r="BF4" s="75"/>
      <c r="BG4" s="75"/>
      <c r="BH4" s="75"/>
      <c r="BI4" s="75"/>
      <c r="BJ4" s="75"/>
      <c r="BK4" s="75"/>
      <c r="BL4" s="75"/>
      <c r="BM4" s="75"/>
      <c r="BN4" s="75"/>
      <c r="BO4" s="75"/>
      <c r="BP4" s="75" t="s">
        <v>71</v>
      </c>
      <c r="BQ4" s="75"/>
      <c r="BR4" s="75"/>
      <c r="BS4" s="75"/>
      <c r="BT4" s="75"/>
      <c r="BU4" s="75"/>
      <c r="BV4" s="75"/>
      <c r="BW4" s="75"/>
      <c r="BX4" s="75"/>
      <c r="BY4" s="75"/>
      <c r="BZ4" s="75"/>
      <c r="CA4" s="75" t="s">
        <v>72</v>
      </c>
      <c r="CB4" s="75"/>
      <c r="CC4" s="75"/>
      <c r="CD4" s="75"/>
      <c r="CE4" s="75"/>
      <c r="CF4" s="75"/>
      <c r="CG4" s="75"/>
      <c r="CH4" s="75"/>
      <c r="CI4" s="75"/>
      <c r="CJ4" s="75"/>
      <c r="CK4" s="75"/>
      <c r="CL4" s="75" t="s">
        <v>73</v>
      </c>
      <c r="CM4" s="75"/>
      <c r="CN4" s="75"/>
      <c r="CO4" s="75"/>
      <c r="CP4" s="75"/>
      <c r="CQ4" s="75"/>
      <c r="CR4" s="75"/>
      <c r="CS4" s="75"/>
      <c r="CT4" s="75"/>
      <c r="CU4" s="75"/>
      <c r="CV4" s="75"/>
      <c r="CW4" s="75" t="s">
        <v>74</v>
      </c>
      <c r="CX4" s="75"/>
      <c r="CY4" s="75"/>
      <c r="CZ4" s="75"/>
      <c r="DA4" s="75"/>
      <c r="DB4" s="75"/>
      <c r="DC4" s="75"/>
      <c r="DD4" s="75"/>
      <c r="DE4" s="75"/>
      <c r="DF4" s="75"/>
      <c r="DG4" s="75"/>
      <c r="DH4" s="75" t="s">
        <v>75</v>
      </c>
      <c r="DI4" s="75"/>
      <c r="DJ4" s="75"/>
      <c r="DK4" s="75"/>
      <c r="DL4" s="75"/>
      <c r="DM4" s="75"/>
      <c r="DN4" s="75"/>
      <c r="DO4" s="75"/>
      <c r="DP4" s="75"/>
      <c r="DQ4" s="75"/>
      <c r="DR4" s="75"/>
      <c r="DS4" s="75" t="s">
        <v>76</v>
      </c>
      <c r="DT4" s="75"/>
      <c r="DU4" s="75"/>
      <c r="DV4" s="75"/>
      <c r="DW4" s="75"/>
      <c r="DX4" s="75"/>
      <c r="DY4" s="75"/>
      <c r="DZ4" s="75"/>
      <c r="EA4" s="75"/>
      <c r="EB4" s="75"/>
      <c r="EC4" s="75"/>
      <c r="ED4" s="75" t="s">
        <v>77</v>
      </c>
      <c r="EE4" s="75"/>
      <c r="EF4" s="75"/>
      <c r="EG4" s="75"/>
      <c r="EH4" s="75"/>
      <c r="EI4" s="75"/>
      <c r="EJ4" s="75"/>
      <c r="EK4" s="75"/>
      <c r="EL4" s="75"/>
      <c r="EM4" s="75"/>
      <c r="EN4" s="75"/>
    </row>
    <row r="5" spans="1:144" x14ac:dyDescent="0.15">
      <c r="A5" s="28" t="s">
        <v>78</v>
      </c>
      <c r="B5" s="31"/>
      <c r="C5" s="31"/>
      <c r="D5" s="31"/>
      <c r="E5" s="31"/>
      <c r="F5" s="31"/>
      <c r="G5" s="31"/>
      <c r="H5" s="32" t="s">
        <v>79</v>
      </c>
      <c r="I5" s="32" t="s">
        <v>80</v>
      </c>
      <c r="J5" s="32" t="s">
        <v>81</v>
      </c>
      <c r="K5" s="32" t="s">
        <v>82</v>
      </c>
      <c r="L5" s="32" t="s">
        <v>83</v>
      </c>
      <c r="M5" s="32" t="s">
        <v>84</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41</v>
      </c>
      <c r="AI5" s="32" t="s">
        <v>95</v>
      </c>
      <c r="AJ5" s="32" t="s">
        <v>96</v>
      </c>
      <c r="AK5" s="32" t="s">
        <v>97</v>
      </c>
      <c r="AL5" s="32" t="s">
        <v>98</v>
      </c>
      <c r="AM5" s="32" t="s">
        <v>99</v>
      </c>
      <c r="AN5" s="32" t="s">
        <v>100</v>
      </c>
      <c r="AO5" s="32" t="s">
        <v>101</v>
      </c>
      <c r="AP5" s="32" t="s">
        <v>102</v>
      </c>
      <c r="AQ5" s="32" t="s">
        <v>103</v>
      </c>
      <c r="AR5" s="32" t="s">
        <v>104</v>
      </c>
      <c r="AS5" s="32" t="s">
        <v>105</v>
      </c>
      <c r="AT5" s="32" t="s">
        <v>95</v>
      </c>
      <c r="AU5" s="32" t="s">
        <v>96</v>
      </c>
      <c r="AV5" s="32" t="s">
        <v>97</v>
      </c>
      <c r="AW5" s="32" t="s">
        <v>98</v>
      </c>
      <c r="AX5" s="32" t="s">
        <v>99</v>
      </c>
      <c r="AY5" s="32" t="s">
        <v>100</v>
      </c>
      <c r="AZ5" s="32" t="s">
        <v>101</v>
      </c>
      <c r="BA5" s="32" t="s">
        <v>102</v>
      </c>
      <c r="BB5" s="32" t="s">
        <v>103</v>
      </c>
      <c r="BC5" s="32" t="s">
        <v>104</v>
      </c>
      <c r="BD5" s="32" t="s">
        <v>105</v>
      </c>
      <c r="BE5" s="32" t="s">
        <v>95</v>
      </c>
      <c r="BF5" s="32" t="s">
        <v>96</v>
      </c>
      <c r="BG5" s="32" t="s">
        <v>97</v>
      </c>
      <c r="BH5" s="32" t="s">
        <v>98</v>
      </c>
      <c r="BI5" s="32" t="s">
        <v>99</v>
      </c>
      <c r="BJ5" s="32" t="s">
        <v>100</v>
      </c>
      <c r="BK5" s="32" t="s">
        <v>101</v>
      </c>
      <c r="BL5" s="32" t="s">
        <v>102</v>
      </c>
      <c r="BM5" s="32" t="s">
        <v>103</v>
      </c>
      <c r="BN5" s="32" t="s">
        <v>104</v>
      </c>
      <c r="BO5" s="32" t="s">
        <v>105</v>
      </c>
      <c r="BP5" s="32" t="s">
        <v>95</v>
      </c>
      <c r="BQ5" s="32" t="s">
        <v>96</v>
      </c>
      <c r="BR5" s="32" t="s">
        <v>97</v>
      </c>
      <c r="BS5" s="32" t="s">
        <v>98</v>
      </c>
      <c r="BT5" s="32" t="s">
        <v>99</v>
      </c>
      <c r="BU5" s="32" t="s">
        <v>100</v>
      </c>
      <c r="BV5" s="32" t="s">
        <v>101</v>
      </c>
      <c r="BW5" s="32" t="s">
        <v>102</v>
      </c>
      <c r="BX5" s="32" t="s">
        <v>103</v>
      </c>
      <c r="BY5" s="32" t="s">
        <v>104</v>
      </c>
      <c r="BZ5" s="32" t="s">
        <v>105</v>
      </c>
      <c r="CA5" s="32" t="s">
        <v>95</v>
      </c>
      <c r="CB5" s="32" t="s">
        <v>96</v>
      </c>
      <c r="CC5" s="32" t="s">
        <v>97</v>
      </c>
      <c r="CD5" s="32" t="s">
        <v>98</v>
      </c>
      <c r="CE5" s="32" t="s">
        <v>99</v>
      </c>
      <c r="CF5" s="32" t="s">
        <v>100</v>
      </c>
      <c r="CG5" s="32" t="s">
        <v>101</v>
      </c>
      <c r="CH5" s="32" t="s">
        <v>102</v>
      </c>
      <c r="CI5" s="32" t="s">
        <v>103</v>
      </c>
      <c r="CJ5" s="32" t="s">
        <v>104</v>
      </c>
      <c r="CK5" s="32" t="s">
        <v>105</v>
      </c>
      <c r="CL5" s="32" t="s">
        <v>95</v>
      </c>
      <c r="CM5" s="32" t="s">
        <v>96</v>
      </c>
      <c r="CN5" s="32" t="s">
        <v>97</v>
      </c>
      <c r="CO5" s="32" t="s">
        <v>98</v>
      </c>
      <c r="CP5" s="32" t="s">
        <v>99</v>
      </c>
      <c r="CQ5" s="32" t="s">
        <v>100</v>
      </c>
      <c r="CR5" s="32" t="s">
        <v>101</v>
      </c>
      <c r="CS5" s="32" t="s">
        <v>102</v>
      </c>
      <c r="CT5" s="32" t="s">
        <v>103</v>
      </c>
      <c r="CU5" s="32" t="s">
        <v>104</v>
      </c>
      <c r="CV5" s="32" t="s">
        <v>105</v>
      </c>
      <c r="CW5" s="32" t="s">
        <v>95</v>
      </c>
      <c r="CX5" s="32" t="s">
        <v>96</v>
      </c>
      <c r="CY5" s="32" t="s">
        <v>97</v>
      </c>
      <c r="CZ5" s="32" t="s">
        <v>98</v>
      </c>
      <c r="DA5" s="32" t="s">
        <v>99</v>
      </c>
      <c r="DB5" s="32" t="s">
        <v>100</v>
      </c>
      <c r="DC5" s="32" t="s">
        <v>101</v>
      </c>
      <c r="DD5" s="32" t="s">
        <v>102</v>
      </c>
      <c r="DE5" s="32" t="s">
        <v>103</v>
      </c>
      <c r="DF5" s="32" t="s">
        <v>104</v>
      </c>
      <c r="DG5" s="32" t="s">
        <v>105</v>
      </c>
      <c r="DH5" s="32" t="s">
        <v>95</v>
      </c>
      <c r="DI5" s="32" t="s">
        <v>96</v>
      </c>
      <c r="DJ5" s="32" t="s">
        <v>97</v>
      </c>
      <c r="DK5" s="32" t="s">
        <v>98</v>
      </c>
      <c r="DL5" s="32" t="s">
        <v>99</v>
      </c>
      <c r="DM5" s="32" t="s">
        <v>100</v>
      </c>
      <c r="DN5" s="32" t="s">
        <v>101</v>
      </c>
      <c r="DO5" s="32" t="s">
        <v>102</v>
      </c>
      <c r="DP5" s="32" t="s">
        <v>103</v>
      </c>
      <c r="DQ5" s="32" t="s">
        <v>104</v>
      </c>
      <c r="DR5" s="32" t="s">
        <v>105</v>
      </c>
      <c r="DS5" s="32" t="s">
        <v>95</v>
      </c>
      <c r="DT5" s="32" t="s">
        <v>96</v>
      </c>
      <c r="DU5" s="32" t="s">
        <v>97</v>
      </c>
      <c r="DV5" s="32" t="s">
        <v>98</v>
      </c>
      <c r="DW5" s="32" t="s">
        <v>99</v>
      </c>
      <c r="DX5" s="32" t="s">
        <v>100</v>
      </c>
      <c r="DY5" s="32" t="s">
        <v>101</v>
      </c>
      <c r="DZ5" s="32" t="s">
        <v>102</v>
      </c>
      <c r="EA5" s="32" t="s">
        <v>103</v>
      </c>
      <c r="EB5" s="32" t="s">
        <v>104</v>
      </c>
      <c r="EC5" s="32" t="s">
        <v>105</v>
      </c>
      <c r="ED5" s="32" t="s">
        <v>95</v>
      </c>
      <c r="EE5" s="32" t="s">
        <v>96</v>
      </c>
      <c r="EF5" s="32" t="s">
        <v>97</v>
      </c>
      <c r="EG5" s="32" t="s">
        <v>98</v>
      </c>
      <c r="EH5" s="32" t="s">
        <v>99</v>
      </c>
      <c r="EI5" s="32" t="s">
        <v>100</v>
      </c>
      <c r="EJ5" s="32" t="s">
        <v>101</v>
      </c>
      <c r="EK5" s="32" t="s">
        <v>102</v>
      </c>
      <c r="EL5" s="32" t="s">
        <v>103</v>
      </c>
      <c r="EM5" s="32" t="s">
        <v>104</v>
      </c>
      <c r="EN5" s="32" t="s">
        <v>105</v>
      </c>
    </row>
    <row r="6" spans="1:144" s="36" customFormat="1" x14ac:dyDescent="0.15">
      <c r="A6" s="28" t="s">
        <v>106</v>
      </c>
      <c r="B6" s="33">
        <f>B7</f>
        <v>2017</v>
      </c>
      <c r="C6" s="33">
        <f t="shared" ref="C6:W6" si="3">C7</f>
        <v>325261</v>
      </c>
      <c r="D6" s="33">
        <f t="shared" si="3"/>
        <v>47</v>
      </c>
      <c r="E6" s="33">
        <f t="shared" si="3"/>
        <v>1</v>
      </c>
      <c r="F6" s="33">
        <f t="shared" si="3"/>
        <v>0</v>
      </c>
      <c r="G6" s="33">
        <f t="shared" si="3"/>
        <v>0</v>
      </c>
      <c r="H6" s="33" t="str">
        <f t="shared" si="3"/>
        <v>島根県　西ノ島町</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100</v>
      </c>
      <c r="Q6" s="34">
        <f t="shared" si="3"/>
        <v>4454</v>
      </c>
      <c r="R6" s="34">
        <f t="shared" si="3"/>
        <v>2887</v>
      </c>
      <c r="S6" s="34">
        <f t="shared" si="3"/>
        <v>55.96</v>
      </c>
      <c r="T6" s="34">
        <f t="shared" si="3"/>
        <v>51.59</v>
      </c>
      <c r="U6" s="34">
        <f t="shared" si="3"/>
        <v>2868</v>
      </c>
      <c r="V6" s="34">
        <f t="shared" si="3"/>
        <v>4</v>
      </c>
      <c r="W6" s="34">
        <f t="shared" si="3"/>
        <v>717</v>
      </c>
      <c r="X6" s="35">
        <f>IF(X7="",NA(),X7)</f>
        <v>74.290000000000006</v>
      </c>
      <c r="Y6" s="35">
        <f t="shared" ref="Y6:AG6" si="4">IF(Y7="",NA(),Y7)</f>
        <v>83.65</v>
      </c>
      <c r="Z6" s="35">
        <f t="shared" si="4"/>
        <v>78.86</v>
      </c>
      <c r="AA6" s="35">
        <f t="shared" si="4"/>
        <v>84.87</v>
      </c>
      <c r="AB6" s="35">
        <f t="shared" si="4"/>
        <v>82.5</v>
      </c>
      <c r="AC6" s="35">
        <f t="shared" si="4"/>
        <v>76.09</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989.93</v>
      </c>
      <c r="BF6" s="35">
        <f t="shared" ref="BF6:BN6" si="7">IF(BF7="",NA(),BF7)</f>
        <v>942.47</v>
      </c>
      <c r="BG6" s="35">
        <f t="shared" si="7"/>
        <v>867.88</v>
      </c>
      <c r="BH6" s="35">
        <f t="shared" si="7"/>
        <v>876.39</v>
      </c>
      <c r="BI6" s="35">
        <f t="shared" si="7"/>
        <v>910.07</v>
      </c>
      <c r="BJ6" s="35">
        <f t="shared" si="7"/>
        <v>1113.76</v>
      </c>
      <c r="BK6" s="35">
        <f t="shared" si="7"/>
        <v>1125.69</v>
      </c>
      <c r="BL6" s="35">
        <f t="shared" si="7"/>
        <v>1134.67</v>
      </c>
      <c r="BM6" s="35">
        <f t="shared" si="7"/>
        <v>1144.79</v>
      </c>
      <c r="BN6" s="35">
        <f t="shared" si="7"/>
        <v>1061.58</v>
      </c>
      <c r="BO6" s="34" t="str">
        <f>IF(BO7="","",IF(BO7="-","【-】","【"&amp;SUBSTITUTE(TEXT(BO7,"#,##0.00"),"-","△")&amp;"】"))</f>
        <v>【1,141.75】</v>
      </c>
      <c r="BP6" s="35">
        <f>IF(BP7="",NA(),BP7)</f>
        <v>69.069999999999993</v>
      </c>
      <c r="BQ6" s="35">
        <f t="shared" ref="BQ6:BY6" si="8">IF(BQ7="",NA(),BQ7)</f>
        <v>78.05</v>
      </c>
      <c r="BR6" s="35">
        <f t="shared" si="8"/>
        <v>67.69</v>
      </c>
      <c r="BS6" s="35">
        <f t="shared" si="8"/>
        <v>75.209999999999994</v>
      </c>
      <c r="BT6" s="35">
        <f t="shared" si="8"/>
        <v>74.739999999999995</v>
      </c>
      <c r="BU6" s="35">
        <f t="shared" si="8"/>
        <v>34.25</v>
      </c>
      <c r="BV6" s="35">
        <f t="shared" si="8"/>
        <v>46.48</v>
      </c>
      <c r="BW6" s="35">
        <f t="shared" si="8"/>
        <v>40.6</v>
      </c>
      <c r="BX6" s="35">
        <f t="shared" si="8"/>
        <v>56.04</v>
      </c>
      <c r="BY6" s="35">
        <f t="shared" si="8"/>
        <v>58.52</v>
      </c>
      <c r="BZ6" s="34" t="str">
        <f>IF(BZ7="","",IF(BZ7="-","【-】","【"&amp;SUBSTITUTE(TEXT(BZ7,"#,##0.00"),"-","△")&amp;"】"))</f>
        <v>【54.93】</v>
      </c>
      <c r="CA6" s="35">
        <f>IF(CA7="",NA(),CA7)</f>
        <v>341.98</v>
      </c>
      <c r="CB6" s="35">
        <f t="shared" ref="CB6:CJ6" si="9">IF(CB7="",NA(),CB7)</f>
        <v>310.82</v>
      </c>
      <c r="CC6" s="35">
        <f t="shared" si="9"/>
        <v>355.76</v>
      </c>
      <c r="CD6" s="35">
        <f t="shared" si="9"/>
        <v>321.10000000000002</v>
      </c>
      <c r="CE6" s="35">
        <f t="shared" si="9"/>
        <v>323.77999999999997</v>
      </c>
      <c r="CF6" s="35">
        <f t="shared" si="9"/>
        <v>501.18</v>
      </c>
      <c r="CG6" s="35">
        <f t="shared" si="9"/>
        <v>376.61</v>
      </c>
      <c r="CH6" s="35">
        <f t="shared" si="9"/>
        <v>440.03</v>
      </c>
      <c r="CI6" s="35">
        <f t="shared" si="9"/>
        <v>304.35000000000002</v>
      </c>
      <c r="CJ6" s="35">
        <f t="shared" si="9"/>
        <v>296.3</v>
      </c>
      <c r="CK6" s="34" t="str">
        <f>IF(CK7="","",IF(CK7="-","【-】","【"&amp;SUBSTITUTE(TEXT(CK7,"#,##0.00"),"-","△")&amp;"】"))</f>
        <v>【292.18】</v>
      </c>
      <c r="CL6" s="35">
        <f>IF(CL7="",NA(),CL7)</f>
        <v>42.29</v>
      </c>
      <c r="CM6" s="35">
        <f t="shared" ref="CM6:CU6" si="10">IF(CM7="",NA(),CM7)</f>
        <v>42.88</v>
      </c>
      <c r="CN6" s="35">
        <f t="shared" si="10"/>
        <v>42.19</v>
      </c>
      <c r="CO6" s="35">
        <f t="shared" si="10"/>
        <v>41.11</v>
      </c>
      <c r="CP6" s="35">
        <f t="shared" si="10"/>
        <v>43.37</v>
      </c>
      <c r="CQ6" s="35">
        <f t="shared" si="10"/>
        <v>57.55</v>
      </c>
      <c r="CR6" s="35">
        <f t="shared" si="10"/>
        <v>57.43</v>
      </c>
      <c r="CS6" s="35">
        <f t="shared" si="10"/>
        <v>57.29</v>
      </c>
      <c r="CT6" s="35">
        <f t="shared" si="10"/>
        <v>55.9</v>
      </c>
      <c r="CU6" s="35">
        <f t="shared" si="10"/>
        <v>57.3</v>
      </c>
      <c r="CV6" s="34" t="str">
        <f>IF(CV7="","",IF(CV7="-","【-】","【"&amp;SUBSTITUTE(TEXT(CV7,"#,##0.00"),"-","△")&amp;"】"))</f>
        <v>【56.91】</v>
      </c>
      <c r="CW6" s="35">
        <f>IF(CW7="",NA(),CW7)</f>
        <v>88.38</v>
      </c>
      <c r="CX6" s="35">
        <f t="shared" ref="CX6:DF6" si="11">IF(CX7="",NA(),CX7)</f>
        <v>86</v>
      </c>
      <c r="CY6" s="35">
        <f t="shared" si="11"/>
        <v>89.83</v>
      </c>
      <c r="CZ6" s="35">
        <f t="shared" si="11"/>
        <v>88.83</v>
      </c>
      <c r="DA6" s="35">
        <f t="shared" si="11"/>
        <v>82.54</v>
      </c>
      <c r="DB6" s="35">
        <f t="shared" si="11"/>
        <v>74.14</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4">
        <f t="shared" si="14"/>
        <v>0</v>
      </c>
      <c r="EG6" s="34">
        <f t="shared" si="14"/>
        <v>0</v>
      </c>
      <c r="EH6" s="34">
        <f t="shared" si="14"/>
        <v>0</v>
      </c>
      <c r="EI6" s="35">
        <f t="shared" si="14"/>
        <v>0.8</v>
      </c>
      <c r="EJ6" s="35">
        <f t="shared" si="14"/>
        <v>0.69</v>
      </c>
      <c r="EK6" s="35">
        <f t="shared" si="14"/>
        <v>0.65</v>
      </c>
      <c r="EL6" s="35">
        <f t="shared" si="14"/>
        <v>0.53</v>
      </c>
      <c r="EM6" s="35">
        <f t="shared" si="14"/>
        <v>0.72</v>
      </c>
      <c r="EN6" s="34" t="str">
        <f>IF(EN7="","",IF(EN7="-","【-】","【"&amp;SUBSTITUTE(TEXT(EN7,"#,##0.00"),"-","△")&amp;"】"))</f>
        <v>【0.72】</v>
      </c>
    </row>
    <row r="7" spans="1:144" s="36" customFormat="1" x14ac:dyDescent="0.15">
      <c r="A7" s="28"/>
      <c r="B7" s="37">
        <v>2017</v>
      </c>
      <c r="C7" s="37">
        <v>325261</v>
      </c>
      <c r="D7" s="37">
        <v>47</v>
      </c>
      <c r="E7" s="37">
        <v>1</v>
      </c>
      <c r="F7" s="37">
        <v>0</v>
      </c>
      <c r="G7" s="37">
        <v>0</v>
      </c>
      <c r="H7" s="37" t="s">
        <v>107</v>
      </c>
      <c r="I7" s="37" t="s">
        <v>108</v>
      </c>
      <c r="J7" s="37" t="s">
        <v>109</v>
      </c>
      <c r="K7" s="37" t="s">
        <v>110</v>
      </c>
      <c r="L7" s="37" t="s">
        <v>111</v>
      </c>
      <c r="M7" s="37" t="s">
        <v>112</v>
      </c>
      <c r="N7" s="38" t="s">
        <v>113</v>
      </c>
      <c r="O7" s="38" t="s">
        <v>114</v>
      </c>
      <c r="P7" s="38">
        <v>100</v>
      </c>
      <c r="Q7" s="38">
        <v>4454</v>
      </c>
      <c r="R7" s="38">
        <v>2887</v>
      </c>
      <c r="S7" s="38">
        <v>55.96</v>
      </c>
      <c r="T7" s="38">
        <v>51.59</v>
      </c>
      <c r="U7" s="38">
        <v>2868</v>
      </c>
      <c r="V7" s="38">
        <v>4</v>
      </c>
      <c r="W7" s="38">
        <v>717</v>
      </c>
      <c r="X7" s="38">
        <v>74.290000000000006</v>
      </c>
      <c r="Y7" s="38">
        <v>83.65</v>
      </c>
      <c r="Z7" s="38">
        <v>78.86</v>
      </c>
      <c r="AA7" s="38">
        <v>84.87</v>
      </c>
      <c r="AB7" s="38">
        <v>82.5</v>
      </c>
      <c r="AC7" s="38">
        <v>76.09</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989.93</v>
      </c>
      <c r="BF7" s="38">
        <v>942.47</v>
      </c>
      <c r="BG7" s="38">
        <v>867.88</v>
      </c>
      <c r="BH7" s="38">
        <v>876.39</v>
      </c>
      <c r="BI7" s="38">
        <v>910.07</v>
      </c>
      <c r="BJ7" s="38">
        <v>1113.76</v>
      </c>
      <c r="BK7" s="38">
        <v>1125.69</v>
      </c>
      <c r="BL7" s="38">
        <v>1134.67</v>
      </c>
      <c r="BM7" s="38">
        <v>1144.79</v>
      </c>
      <c r="BN7" s="38">
        <v>1061.58</v>
      </c>
      <c r="BO7" s="38">
        <v>1141.75</v>
      </c>
      <c r="BP7" s="38">
        <v>69.069999999999993</v>
      </c>
      <c r="BQ7" s="38">
        <v>78.05</v>
      </c>
      <c r="BR7" s="38">
        <v>67.69</v>
      </c>
      <c r="BS7" s="38">
        <v>75.209999999999994</v>
      </c>
      <c r="BT7" s="38">
        <v>74.739999999999995</v>
      </c>
      <c r="BU7" s="38">
        <v>34.25</v>
      </c>
      <c r="BV7" s="38">
        <v>46.48</v>
      </c>
      <c r="BW7" s="38">
        <v>40.6</v>
      </c>
      <c r="BX7" s="38">
        <v>56.04</v>
      </c>
      <c r="BY7" s="38">
        <v>58.52</v>
      </c>
      <c r="BZ7" s="38">
        <v>54.93</v>
      </c>
      <c r="CA7" s="38">
        <v>341.98</v>
      </c>
      <c r="CB7" s="38">
        <v>310.82</v>
      </c>
      <c r="CC7" s="38">
        <v>355.76</v>
      </c>
      <c r="CD7" s="38">
        <v>321.10000000000002</v>
      </c>
      <c r="CE7" s="38">
        <v>323.77999999999997</v>
      </c>
      <c r="CF7" s="38">
        <v>501.18</v>
      </c>
      <c r="CG7" s="38">
        <v>376.61</v>
      </c>
      <c r="CH7" s="38">
        <v>440.03</v>
      </c>
      <c r="CI7" s="38">
        <v>304.35000000000002</v>
      </c>
      <c r="CJ7" s="38">
        <v>296.3</v>
      </c>
      <c r="CK7" s="38">
        <v>292.18</v>
      </c>
      <c r="CL7" s="38">
        <v>42.29</v>
      </c>
      <c r="CM7" s="38">
        <v>42.88</v>
      </c>
      <c r="CN7" s="38">
        <v>42.19</v>
      </c>
      <c r="CO7" s="38">
        <v>41.11</v>
      </c>
      <c r="CP7" s="38">
        <v>43.37</v>
      </c>
      <c r="CQ7" s="38">
        <v>57.55</v>
      </c>
      <c r="CR7" s="38">
        <v>57.43</v>
      </c>
      <c r="CS7" s="38">
        <v>57.29</v>
      </c>
      <c r="CT7" s="38">
        <v>55.9</v>
      </c>
      <c r="CU7" s="38">
        <v>57.3</v>
      </c>
      <c r="CV7" s="38">
        <v>56.91</v>
      </c>
      <c r="CW7" s="38">
        <v>88.38</v>
      </c>
      <c r="CX7" s="38">
        <v>86</v>
      </c>
      <c r="CY7" s="38">
        <v>89.83</v>
      </c>
      <c r="CZ7" s="38">
        <v>88.83</v>
      </c>
      <c r="DA7" s="38">
        <v>82.54</v>
      </c>
      <c r="DB7" s="38">
        <v>74.14</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v>
      </c>
      <c r="EG7" s="38">
        <v>0</v>
      </c>
      <c r="EH7" s="38">
        <v>0</v>
      </c>
      <c r="EI7" s="38">
        <v>0.8</v>
      </c>
      <c r="EJ7" s="38">
        <v>0.69</v>
      </c>
      <c r="EK7" s="38">
        <v>0.65</v>
      </c>
      <c r="EL7" s="38">
        <v>0.53</v>
      </c>
      <c r="EM7" s="38">
        <v>0.72</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115</v>
      </c>
      <c r="C9" s="40" t="s">
        <v>116</v>
      </c>
      <c r="D9" s="40" t="s">
        <v>117</v>
      </c>
      <c r="E9" s="40" t="s">
        <v>118</v>
      </c>
      <c r="F9" s="40" t="s">
        <v>119</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57</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