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172.17.100.151\財政係\データ１\各種調査\H30調査\20190207_公営企業に係る「経営比較分析表」の分析等について\"/>
    </mc:Choice>
  </mc:AlternateContent>
  <xr:revisionPtr revIDLastSave="0" documentId="13_ncr:1_{9FF57271-76BC-44F4-81B5-5B3DDE2B26DD}" xr6:coauthVersionLast="40" xr6:coauthVersionMax="40" xr10:uidLastSave="{00000000-0000-0000-0000-000000000000}"/>
  <workbookProtection workbookAlgorithmName="SHA-512" workbookHashValue="MD8n/epQpkYka1iUGdhr9SFF9A88dRBXjlHTjREM9yQJp57+ZJSjEX5Bb8BhCZa4TF4sWn2AEGu02Ir7/pLlkA==" workbookSaltValue="OiNC1phvQ3FlGlHIggQ5G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W8" i="4"/>
  <c r="P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<sst xmlns="http://schemas.openxmlformats.org/spreadsheetml/2006/main" count="237" uniqueCount="123">
  <si>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</si>
  <si>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</si>
  <si>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</si>
  <si>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</si>
  <si>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</si>
  <si>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</si>
  <si>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</si>
  <si>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</si>
  <si>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</si>
  <si>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</si>
  <si>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</si>
  <si>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</si>
  <si>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</si>
  <si>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</si>
  <si>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</si>
  <si>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</si>
  <si>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</si>
  <si>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</si>
  <si>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</si>
  <si>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</si>
  <si>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</si>
  <si>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</si>
  <si>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</si>
  <si>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</si>
  <si>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</si>
  <si>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</si>
  <si>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</si>
  <si>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</si>
  <si>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</si>
  <si>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</si>
  <si>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</si>
  <si>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</si>
  <si>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</si>
  <si>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</si>
  <si>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</si>
  <si>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</si>
  <si>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</si>
  <si>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</si>
  <si>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</si>
  <si>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</si>
  <si>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</si>
  <si>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</si>
  <si>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</si>
  <si>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</si>
  <si>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</si>
  <si>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</si>
  <si>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</si>
  <si>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</si>
  <si>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</si>
  <si>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</si>
  <si>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</si>
  <si>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</si>
  <si>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</si>
  <si>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</si>
  <si>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</si>
  <si>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</si>
  <si>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</si>
  <si>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</si>
  <si>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</si>
  <si>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</si>
  <si>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</si>
  <si>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</si>
  <si>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</si>
  <si>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</si>
  <si>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</si>
  <si>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</si>
  <si>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</si>
  <si>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</si>
  <si>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</si>
  <si>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</si>
  <si>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</si>
  <si>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</si>
  <si>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</si>
  <si>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</si>
  <si>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</si>
  <si>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</si>
  <si>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</si>
  <si>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</si>
  <si>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</si>
  <si>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</si>
  <si>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</si>
  <si>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</si>
  <si>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</si>
  <si>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</si>
  <si>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</si>
  <si>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</si>
  <si>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</si>
  <si>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</si>
  <si>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</si>
  <si>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</si>
  <si>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</si>
  <si>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</si>
  <si>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</si>
  <si>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</si>
  <si>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</si>
  <si>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</si>
  <si>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</si>
  <si>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</si>
  <si>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</si>
  <si>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</si>
  <si>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</si>
  <si>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</si>
  <si>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</si>
  <si>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</si>
  <si>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</si>
  <si>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</si>
  <si>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</si>
  <si>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</si>
  <si>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</si>
  <si>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</si>
  <si>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</si>
  <si>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</si>
  <si>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</si>
  <si>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</si>
  <si>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</si>
  <si>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</si>
  <si>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</si>
  <si>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</si>
  <si>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</si>
  <si>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</si>
  <si>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は、町民の日常生活に欠かせない水道を常に安定した量を確保しながら供給することが求められます。また町民の健康を守り、生活環境を維持するため、適切な水質管理及び清浄な水の供給を実施していくことに加えて、こうしたサービスを有事の際にも維持していくことが重要です。
　そのために「経営戦略」を着実に実行し、適切なローリングを実施することで、経費の削減及び適正な収入の確保、また施設の適正化を進めるなど、引き続き経営努力を行っていきます。</t>
    <phoneticPr fontId="4"/>
  </si>
  <si>
    <t>　本町の管路については、昭和６２年に整備されたものが一番古く、給水開始から約３０年経過していますが、有収率は今後も９０%近くを推移すると予想されることから、しばらく管路の更新予定はありません。　　　　　　　　　　　　　　　　　　　　　　　　　。電気機械設備については、１０年以上経過している設備があるため、平成３０年度より計画的な更新を実施しています。　　</t>
    <rPh sb="54" eb="56">
      <t>コンゴ</t>
    </rPh>
    <rPh sb="60" eb="61">
      <t>チカ</t>
    </rPh>
    <rPh sb="63" eb="65">
      <t>スイイ</t>
    </rPh>
    <rPh sb="68" eb="70">
      <t>ヨソウ</t>
    </rPh>
    <rPh sb="168" eb="170">
      <t>ジッシ</t>
    </rPh>
    <phoneticPr fontId="4"/>
  </si>
  <si>
    <t xml:space="preserve"> 本町は、島根半島の沖合約６０kmに浮かぶ離島であり、人口密度も高くないことから、水道事業を経営するには厳しい環境にあります。　    　　　　　　　　　　　　   ［①経常収支比率］は、７０%台であり引き続き一般会計繰入金からの補填が必要な状態にあります。  　　　　　　　　　　　　　　　     ［④企業債残高対給水収益比率］は、年々減少してきておりますが、今後は人口減少や施設の老朽化などが進行するため、更なる経営努力が必要となります。　　　　　　　　　　　　　　　　　　　　　　　　　　　　　［⑤料金回収率］、［⑦施設利用率］、［⑧有収率］に関しては、類似団体の平均値を上回っていますが、更なる改善に向けて効率的な取組を進めていきます。　　　　　　　　　　　　　　　　　　　　　　　　　　　　　　また、平成３８年度までの経営見通しや投資計画に基づく「経営戦略」を策定済であり、今後はこの戦略に基づいて健全な経営に計画的に取り組んでいきます。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</si>
</sst>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88-4737-9CB5-8AC884CA27EC}"/>
            </c:ext>
          </c:extLst>
        </c:ser>
        <c:dLbls>
          <c:showLegendKey val="0"/>
          <c:showVal val="0"/>
          <c:showCatName val="0"/>
          <c:showSerName val="0"/>
          <c:showPercent val="0"/>
          <c:showBubbleSize val="0"/>
        </c:dLbls>
        <c:gapWidth val="150"/>
        <c:axId val="98502528"/>
        <c:axId val="985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FF88-4737-9CB5-8AC884CA27EC}"/>
            </c:ext>
          </c:extLst>
        </c:ser>
        <c:dLbls>
          <c:showLegendKey val="0"/>
          <c:showVal val="0"/>
          <c:showCatName val="0"/>
          <c:showSerName val="0"/>
          <c:showPercent val="0"/>
          <c:showBubbleSize val="0"/>
        </c:dLbls>
        <c:marker val="1"/>
        <c:smooth val="0"/>
        <c:axId val="98502528"/>
        <c:axId val="98512896"/>
      </c:lineChart>
      <c:dateAx>
        <c:axId val="98502528"/>
        <c:scaling>
          <c:orientation val="minMax"/>
        </c:scaling>
        <c:delete val="1"/>
        <c:axPos val="b"/>
        <c:numFmt formatCode="ge" sourceLinked="1"/>
        <c:majorTickMark val="none"/>
        <c:minorTickMark val="none"/>
        <c:tickLblPos val="none"/>
        <c:crossAx val="98512896"/>
        <c:crosses val="autoZero"/>
        <c:auto val="1"/>
        <c:lblOffset val="100"/>
        <c:baseTimeUnit val="years"/>
      </c:dateAx>
      <c:valAx>
        <c:axId val="98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66.25</c:v>
                </c:pt>
                <c:pt idx="1">
                  <c:v>66.25</c:v>
                </c:pt>
                <c:pt idx="2">
                  <c:v>61.33</c:v>
                </c:pt>
                <c:pt idx="3">
                  <c:v>58.68</c:v>
                </c:pt>
                <c:pt idx="4">
                  <c:v>63.03</c:v>
                </c:pt>
              </c:numCache>
            </c:numRef>
          </c:val>
          <c:extLst>
            <c:ext xmlns:c16="http://schemas.microsoft.com/office/drawing/2014/chart" uri="{C3380CC4-5D6E-409C-BE32-E72D297353CC}">
              <c16:uniqueId val="{00000000-1E22-46F8-8447-17D2CFAD6F03}"/>
            </c:ext>
          </c:extLst>
        </c:ser>
        <c:dLbls>
          <c:showLegendKey val="0"/>
          <c:showVal val="0"/>
          <c:showCatName val="0"/>
          <c:showSerName val="0"/>
          <c:showPercent val="0"/>
          <c:showBubbleSize val="0"/>
        </c:dLbls>
        <c:gapWidth val="150"/>
        <c:axId val="100317056"/>
        <c:axId val="1003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1E22-46F8-8447-17D2CFAD6F03}"/>
            </c:ext>
          </c:extLst>
        </c:ser>
        <c:dLbls>
          <c:showLegendKey val="0"/>
          <c:showVal val="0"/>
          <c:showCatName val="0"/>
          <c:showSerName val="0"/>
          <c:showPercent val="0"/>
          <c:showBubbleSize val="0"/>
        </c:dLbls>
        <c:marker val="1"/>
        <c:smooth val="0"/>
        <c:axId val="100317056"/>
        <c:axId val="100331520"/>
      </c:lineChart>
      <c:dateAx>
        <c:axId val="100317056"/>
        <c:scaling>
          <c:orientation val="minMax"/>
        </c:scaling>
        <c:delete val="1"/>
        <c:axPos val="b"/>
        <c:numFmt formatCode="ge" sourceLinked="1"/>
        <c:majorTickMark val="none"/>
        <c:minorTickMark val="none"/>
        <c:tickLblPos val="none"/>
        <c:crossAx val="100331520"/>
        <c:crosses val="autoZero"/>
        <c:auto val="1"/>
        <c:lblOffset val="100"/>
        <c:baseTimeUnit val="years"/>
      </c:dateAx>
      <c:valAx>
        <c:axId val="1003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83.03</c:v>
                </c:pt>
                <c:pt idx="1">
                  <c:v>83.1</c:v>
                </c:pt>
                <c:pt idx="2">
                  <c:v>92.77</c:v>
                </c:pt>
                <c:pt idx="3">
                  <c:v>93.81</c:v>
                </c:pt>
                <c:pt idx="4">
                  <c:v>88.64</c:v>
                </c:pt>
              </c:numCache>
            </c:numRef>
          </c:val>
          <c:extLst>
            <c:ext xmlns:c16="http://schemas.microsoft.com/office/drawing/2014/chart" uri="{C3380CC4-5D6E-409C-BE32-E72D297353CC}">
              <c16:uniqueId val="{00000000-A6D2-42E7-9FA5-682C7F2E1E59}"/>
            </c:ext>
          </c:extLst>
        </c:ser>
        <c:dLbls>
          <c:showLegendKey val="0"/>
          <c:showVal val="0"/>
          <c:showCatName val="0"/>
          <c:showSerName val="0"/>
          <c:showPercent val="0"/>
          <c:showBubbleSize val="0"/>
        </c:dLbls>
        <c:gapWidth val="150"/>
        <c:axId val="100366592"/>
        <c:axId val="1003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A6D2-42E7-9FA5-682C7F2E1E59}"/>
            </c:ext>
          </c:extLst>
        </c:ser>
        <c:dLbls>
          <c:showLegendKey val="0"/>
          <c:showVal val="0"/>
          <c:showCatName val="0"/>
          <c:showSerName val="0"/>
          <c:showPercent val="0"/>
          <c:showBubbleSize val="0"/>
        </c:dLbls>
        <c:marker val="1"/>
        <c:smooth val="0"/>
        <c:axId val="100366592"/>
        <c:axId val="100368768"/>
      </c:lineChart>
      <c:dateAx>
        <c:axId val="100366592"/>
        <c:scaling>
          <c:orientation val="minMax"/>
        </c:scaling>
        <c:delete val="1"/>
        <c:axPos val="b"/>
        <c:numFmt formatCode="ge" sourceLinked="1"/>
        <c:majorTickMark val="none"/>
        <c:minorTickMark val="none"/>
        <c:tickLblPos val="none"/>
        <c:crossAx val="100368768"/>
        <c:crosses val="autoZero"/>
        <c:auto val="1"/>
        <c:lblOffset val="100"/>
        <c:baseTimeUnit val="years"/>
      </c:dateAx>
      <c:valAx>
        <c:axId val="100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74.260000000000005</c:v>
                </c:pt>
                <c:pt idx="1">
                  <c:v>72.17</c:v>
                </c:pt>
                <c:pt idx="2">
                  <c:v>72.239999999999995</c:v>
                </c:pt>
                <c:pt idx="3">
                  <c:v>73.03</c:v>
                </c:pt>
                <c:pt idx="4">
                  <c:v>71.11</c:v>
                </c:pt>
              </c:numCache>
            </c:numRef>
          </c:val>
          <c:extLst>
            <c:ext xmlns:c16="http://schemas.microsoft.com/office/drawing/2014/chart" uri="{C3380CC4-5D6E-409C-BE32-E72D297353CC}">
              <c16:uniqueId val="{00000000-9A1E-41CA-8AF3-87A32BD508EB}"/>
            </c:ext>
          </c:extLst>
        </c:ser>
        <c:dLbls>
          <c:showLegendKey val="0"/>
          <c:showVal val="0"/>
          <c:showCatName val="0"/>
          <c:showSerName val="0"/>
          <c:showPercent val="0"/>
          <c:showBubbleSize val="0"/>
        </c:dLbls>
        <c:gapWidth val="150"/>
        <c:axId val="98539776"/>
        <c:axId val="985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9A1E-41CA-8AF3-87A32BD508EB}"/>
            </c:ext>
          </c:extLst>
        </c:ser>
        <c:dLbls>
          <c:showLegendKey val="0"/>
          <c:showVal val="0"/>
          <c:showCatName val="0"/>
          <c:showSerName val="0"/>
          <c:showPercent val="0"/>
          <c:showBubbleSize val="0"/>
        </c:dLbls>
        <c:marker val="1"/>
        <c:smooth val="0"/>
        <c:axId val="98539776"/>
        <c:axId val="98550144"/>
      </c:lineChart>
      <c:dateAx>
        <c:axId val="98539776"/>
        <c:scaling>
          <c:orientation val="minMax"/>
        </c:scaling>
        <c:delete val="1"/>
        <c:axPos val="b"/>
        <c:numFmt formatCode="ge" sourceLinked="1"/>
        <c:majorTickMark val="none"/>
        <c:minorTickMark val="none"/>
        <c:tickLblPos val="none"/>
        <c:crossAx val="98550144"/>
        <c:crosses val="autoZero"/>
        <c:auto val="1"/>
        <c:lblOffset val="100"/>
        <c:baseTimeUnit val="years"/>
      </c:dateAx>
      <c:valAx>
        <c:axId val="98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7-4B3F-81DA-5C7671DC5B9E}"/>
            </c:ext>
          </c:extLst>
        </c:ser>
        <c:dLbls>
          <c:showLegendKey val="0"/>
          <c:showVal val="0"/>
          <c:showCatName val="0"/>
          <c:showSerName val="0"/>
          <c:showPercent val="0"/>
          <c:showBubbleSize val="0"/>
        </c:dLbls>
        <c:gapWidth val="150"/>
        <c:axId val="100022912"/>
        <c:axId val="1000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7-4B3F-81DA-5C7671DC5B9E}"/>
            </c:ext>
          </c:extLst>
        </c:ser>
        <c:dLbls>
          <c:showLegendKey val="0"/>
          <c:showVal val="0"/>
          <c:showCatName val="0"/>
          <c:showSerName val="0"/>
          <c:showPercent val="0"/>
          <c:showBubbleSize val="0"/>
        </c:dLbls>
        <c:marker val="1"/>
        <c:smooth val="0"/>
        <c:axId val="100022912"/>
        <c:axId val="100033280"/>
      </c:lineChart>
      <c:dateAx>
        <c:axId val="100022912"/>
        <c:scaling>
          <c:orientation val="minMax"/>
        </c:scaling>
        <c:delete val="1"/>
        <c:axPos val="b"/>
        <c:numFmt formatCode="ge" sourceLinked="1"/>
        <c:majorTickMark val="none"/>
        <c:minorTickMark val="none"/>
        <c:tickLblPos val="none"/>
        <c:crossAx val="100033280"/>
        <c:crosses val="autoZero"/>
        <c:auto val="1"/>
        <c:lblOffset val="100"/>
        <c:baseTimeUnit val="years"/>
      </c:dateAx>
      <c:valAx>
        <c:axId val="1000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6-4B17-AB13-AC01F73A860D}"/>
            </c:ext>
          </c:extLst>
        </c:ser>
        <c:dLbls>
          <c:showLegendKey val="0"/>
          <c:showVal val="0"/>
          <c:showCatName val="0"/>
          <c:showSerName val="0"/>
          <c:showPercent val="0"/>
          <c:showBubbleSize val="0"/>
        </c:dLbls>
        <c:gapWidth val="150"/>
        <c:axId val="100068352"/>
        <c:axId val="100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6-4B17-AB13-AC01F73A860D}"/>
            </c:ext>
          </c:extLst>
        </c:ser>
        <c:dLbls>
          <c:showLegendKey val="0"/>
          <c:showVal val="0"/>
          <c:showCatName val="0"/>
          <c:showSerName val="0"/>
          <c:showPercent val="0"/>
          <c:showBubbleSize val="0"/>
        </c:dLbls>
        <c:marker val="1"/>
        <c:smooth val="0"/>
        <c:axId val="100068352"/>
        <c:axId val="100140160"/>
      </c:lineChart>
      <c:dateAx>
        <c:axId val="100068352"/>
        <c:scaling>
          <c:orientation val="minMax"/>
        </c:scaling>
        <c:delete val="1"/>
        <c:axPos val="b"/>
        <c:numFmt formatCode="ge" sourceLinked="1"/>
        <c:majorTickMark val="none"/>
        <c:minorTickMark val="none"/>
        <c:tickLblPos val="none"/>
        <c:crossAx val="100140160"/>
        <c:crosses val="autoZero"/>
        <c:auto val="1"/>
        <c:lblOffset val="100"/>
        <c:baseTimeUnit val="years"/>
      </c:dateAx>
      <c:valAx>
        <c:axId val="100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9-4FC0-8873-AE04C11F6802}"/>
            </c:ext>
          </c:extLst>
        </c:ser>
        <c:dLbls>
          <c:showLegendKey val="0"/>
          <c:showVal val="0"/>
          <c:showCatName val="0"/>
          <c:showSerName val="0"/>
          <c:showPercent val="0"/>
          <c:showBubbleSize val="0"/>
        </c:dLbls>
        <c:gapWidth val="150"/>
        <c:axId val="100188160"/>
        <c:axId val="1001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9-4FC0-8873-AE04C11F6802}"/>
            </c:ext>
          </c:extLst>
        </c:ser>
        <c:dLbls>
          <c:showLegendKey val="0"/>
          <c:showVal val="0"/>
          <c:showCatName val="0"/>
          <c:showSerName val="0"/>
          <c:showPercent val="0"/>
          <c:showBubbleSize val="0"/>
        </c:dLbls>
        <c:marker val="1"/>
        <c:smooth val="0"/>
        <c:axId val="100188160"/>
        <c:axId val="100190080"/>
      </c:lineChart>
      <c:dateAx>
        <c:axId val="100188160"/>
        <c:scaling>
          <c:orientation val="minMax"/>
        </c:scaling>
        <c:delete val="1"/>
        <c:axPos val="b"/>
        <c:numFmt formatCode="ge" sourceLinked="1"/>
        <c:majorTickMark val="none"/>
        <c:minorTickMark val="none"/>
        <c:tickLblPos val="none"/>
        <c:crossAx val="100190080"/>
        <c:crosses val="autoZero"/>
        <c:auto val="1"/>
        <c:lblOffset val="100"/>
        <c:baseTimeUnit val="years"/>
      </c:dateAx>
      <c:valAx>
        <c:axId val="1001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C-4BE3-BEEC-5F532327D56E}"/>
            </c:ext>
          </c:extLst>
        </c:ser>
        <c:dLbls>
          <c:showLegendKey val="0"/>
          <c:showVal val="0"/>
          <c:showCatName val="0"/>
          <c:showSerName val="0"/>
          <c:showPercent val="0"/>
          <c:showBubbleSize val="0"/>
        </c:dLbls>
        <c:gapWidth val="150"/>
        <c:axId val="106774912"/>
        <c:axId val="1067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C-4BE3-BEEC-5F532327D56E}"/>
            </c:ext>
          </c:extLst>
        </c:ser>
        <c:dLbls>
          <c:showLegendKey val="0"/>
          <c:showVal val="0"/>
          <c:showCatName val="0"/>
          <c:showSerName val="0"/>
          <c:showPercent val="0"/>
          <c:showBubbleSize val="0"/>
        </c:dLbls>
        <c:marker val="1"/>
        <c:smooth val="0"/>
        <c:axId val="106774912"/>
        <c:axId val="106776832"/>
      </c:lineChart>
      <c:dateAx>
        <c:axId val="106774912"/>
        <c:scaling>
          <c:orientation val="minMax"/>
        </c:scaling>
        <c:delete val="1"/>
        <c:axPos val="b"/>
        <c:numFmt formatCode="ge" sourceLinked="1"/>
        <c:majorTickMark val="none"/>
        <c:minorTickMark val="none"/>
        <c:tickLblPos val="none"/>
        <c:crossAx val="106776832"/>
        <c:crosses val="autoZero"/>
        <c:auto val="1"/>
        <c:lblOffset val="100"/>
        <c:baseTimeUnit val="years"/>
      </c:dateAx>
      <c:valAx>
        <c:axId val="1067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1824.38</c:v>
                </c:pt>
                <c:pt idx="1">
                  <c:v>1770.56</c:v>
                </c:pt>
                <c:pt idx="2">
                  <c:v>1610.38</c:v>
                </c:pt>
                <c:pt idx="3">
                  <c:v>1594.09</c:v>
                </c:pt>
                <c:pt idx="4">
                  <c:v>1483.24</c:v>
                </c:pt>
              </c:numCache>
            </c:numRef>
          </c:val>
          <c:extLst>
            <c:ext xmlns:c16="http://schemas.microsoft.com/office/drawing/2014/chart" uri="{C3380CC4-5D6E-409C-BE32-E72D297353CC}">
              <c16:uniqueId val="{00000000-97F1-4BF8-B6B0-191570E81353}"/>
            </c:ext>
          </c:extLst>
        </c:ser>
        <c:dLbls>
          <c:showLegendKey val="0"/>
          <c:showVal val="0"/>
          <c:showCatName val="0"/>
          <c:showSerName val="0"/>
          <c:showPercent val="0"/>
          <c:showBubbleSize val="0"/>
        </c:dLbls>
        <c:gapWidth val="150"/>
        <c:axId val="106828544"/>
        <c:axId val="1068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97F1-4BF8-B6B0-191570E81353}"/>
            </c:ext>
          </c:extLst>
        </c:ser>
        <c:dLbls>
          <c:showLegendKey val="0"/>
          <c:showVal val="0"/>
          <c:showCatName val="0"/>
          <c:showSerName val="0"/>
          <c:showPercent val="0"/>
          <c:showBubbleSize val="0"/>
        </c:dLbls>
        <c:marker val="1"/>
        <c:smooth val="0"/>
        <c:axId val="106828544"/>
        <c:axId val="106830464"/>
      </c:lineChart>
      <c:dateAx>
        <c:axId val="106828544"/>
        <c:scaling>
          <c:orientation val="minMax"/>
        </c:scaling>
        <c:delete val="1"/>
        <c:axPos val="b"/>
        <c:numFmt formatCode="ge" sourceLinked="1"/>
        <c:majorTickMark val="none"/>
        <c:minorTickMark val="none"/>
        <c:tickLblPos val="none"/>
        <c:crossAx val="106830464"/>
        <c:crosses val="autoZero"/>
        <c:auto val="1"/>
        <c:lblOffset val="100"/>
        <c:baseTimeUnit val="years"/>
      </c:dateAx>
      <c:valAx>
        <c:axId val="106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48.04</c:v>
                </c:pt>
                <c:pt idx="1">
                  <c:v>49.79</c:v>
                </c:pt>
                <c:pt idx="2">
                  <c:v>53.04</c:v>
                </c:pt>
                <c:pt idx="3">
                  <c:v>44.34</c:v>
                </c:pt>
                <c:pt idx="4">
                  <c:v>47.61</c:v>
                </c:pt>
              </c:numCache>
            </c:numRef>
          </c:val>
          <c:extLst>
            <c:ext xmlns:c16="http://schemas.microsoft.com/office/drawing/2014/chart" uri="{C3380CC4-5D6E-409C-BE32-E72D297353CC}">
              <c16:uniqueId val="{00000000-56C2-4EC3-A2C2-A41E234D4F9D}"/>
            </c:ext>
          </c:extLst>
        </c:ser>
        <c:dLbls>
          <c:showLegendKey val="0"/>
          <c:showVal val="0"/>
          <c:showCatName val="0"/>
          <c:showSerName val="0"/>
          <c:showPercent val="0"/>
          <c:showBubbleSize val="0"/>
        </c:dLbls>
        <c:gapWidth val="150"/>
        <c:axId val="106869888"/>
        <c:axId val="1068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56C2-4EC3-A2C2-A41E234D4F9D}"/>
            </c:ext>
          </c:extLst>
        </c:ser>
        <c:dLbls>
          <c:showLegendKey val="0"/>
          <c:showVal val="0"/>
          <c:showCatName val="0"/>
          <c:showSerName val="0"/>
          <c:showPercent val="0"/>
          <c:showBubbleSize val="0"/>
        </c:dLbls>
        <c:marker val="1"/>
        <c:smooth val="0"/>
        <c:axId val="106869888"/>
        <c:axId val="106871808"/>
      </c:lineChart>
      <c:dateAx>
        <c:axId val="106869888"/>
        <c:scaling>
          <c:orientation val="minMax"/>
        </c:scaling>
        <c:delete val="1"/>
        <c:axPos val="b"/>
        <c:numFmt formatCode="ge" sourceLinked="1"/>
        <c:majorTickMark val="none"/>
        <c:minorTickMark val="none"/>
        <c:tickLblPos val="none"/>
        <c:crossAx val="106871808"/>
        <c:crosses val="autoZero"/>
        <c:auto val="1"/>
        <c:lblOffset val="100"/>
        <c:baseTimeUnit val="years"/>
      </c:dateAx>
      <c:valAx>
        <c:axId val="1068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503.71</c:v>
                </c:pt>
                <c:pt idx="1">
                  <c:v>500.63</c:v>
                </c:pt>
                <c:pt idx="2">
                  <c:v>473.87</c:v>
                </c:pt>
                <c:pt idx="3">
                  <c:v>568.35</c:v>
                </c:pt>
                <c:pt idx="4">
                  <c:v>527.94000000000005</c:v>
                </c:pt>
              </c:numCache>
            </c:numRef>
          </c:val>
          <c:extLst>
            <c:ext xmlns:c16="http://schemas.microsoft.com/office/drawing/2014/chart" uri="{C3380CC4-5D6E-409C-BE32-E72D297353CC}">
              <c16:uniqueId val="{00000000-5EA4-45DD-AE7E-9D7684594425}"/>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5EA4-45DD-AE7E-9D7684594425}"/>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CC10" sqref="CC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海士町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2286</v>
      </c>
      <c r="AM8" s="49"/>
      <c r="AN8" s="49"/>
      <c r="AO8" s="49"/>
      <c r="AP8" s="49"/>
      <c r="AQ8" s="49"/>
      <c r="AR8" s="49"/>
      <c r="AS8" s="49"/>
      <c r="AT8" s="45">
        <f>データ!$S$6</f>
        <v>33.44</v>
      </c>
      <c r="AU8" s="45"/>
      <c r="AV8" s="45"/>
      <c r="AW8" s="45"/>
      <c r="AX8" s="45"/>
      <c r="AY8" s="45"/>
      <c r="AZ8" s="45"/>
      <c r="BA8" s="45"/>
      <c r="BB8" s="45">
        <f>データ!$T$6</f>
        <v>68.36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4530</v>
      </c>
      <c r="X10" s="49"/>
      <c r="Y10" s="49"/>
      <c r="Z10" s="49"/>
      <c r="AA10" s="49"/>
      <c r="AB10" s="49"/>
      <c r="AC10" s="49"/>
      <c r="AD10" s="2"/>
      <c r="AE10" s="2"/>
      <c r="AF10" s="2"/>
      <c r="AG10" s="2"/>
      <c r="AH10" s="2"/>
      <c r="AI10" s="2"/>
      <c r="AJ10" s="2"/>
      <c r="AK10" s="2"/>
      <c r="AL10" s="49">
        <f>データ!$U$6</f>
        <v>2236</v>
      </c>
      <c r="AM10" s="49"/>
      <c r="AN10" s="49"/>
      <c r="AO10" s="49"/>
      <c r="AP10" s="49"/>
      <c r="AQ10" s="49"/>
      <c r="AR10" s="49"/>
      <c r="AS10" s="49"/>
      <c r="AT10" s="45">
        <f>データ!$V$6</f>
        <v>33.5</v>
      </c>
      <c r="AU10" s="45"/>
      <c r="AV10" s="45"/>
      <c r="AW10" s="45"/>
      <c r="AX10" s="45"/>
      <c r="AY10" s="45"/>
      <c r="AZ10" s="45"/>
      <c r="BA10" s="45"/>
      <c r="BB10" s="45">
        <f>データ!$W$6</f>
        <v>66.75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Ekqp01sEybO+HamDvx4nqTu9PyWlNwQ/gZSws+oZxPD18OwLvzyTJ1bnQRDinjNCXZrvsW3NMtnVmO/CUrDCEA==" saltValue="ZJDqBUSt/8QW7YJ/wT7gd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325252</v>
      </c>
      <c r="D6" s="33">
        <f t="shared" si="3"/>
        <v>47</v>
      </c>
      <c r="E6" s="33">
        <f t="shared" si="3"/>
        <v>1</v>
      </c>
      <c r="F6" s="33">
        <f t="shared" si="3"/>
        <v>0</v>
      </c>
      <c r="G6" s="33">
        <f t="shared" si="3"/>
        <v>0</v>
      </c>
      <c r="H6" s="33" t="str">
        <f t="shared" si="3"/>
        <v>島根県　海士町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100</v>
      </c>
      <c r="Q6" s="34">
        <f t="shared" si="3"/>
        <v>4530</v>
      </c>
      <c r="R6" s="34">
        <f t="shared" si="3"/>
        <v>2286</v>
      </c>
      <c r="S6" s="34">
        <f t="shared" si="3"/>
        <v>33.44</v>
      </c>
      <c r="T6" s="34">
        <f t="shared" si="3"/>
        <v>68.36</v>
      </c>
      <c r="U6" s="34">
        <f t="shared" si="3"/>
        <v>2236</v>
      </c>
      <c r="V6" s="34">
        <f t="shared" si="3"/>
        <v>33.5</v>
      </c>
      <c r="W6" s="34">
        <f t="shared" si="3"/>
        <v>66.75</v>
      </c>
      <c r="X6" s="35">
        <f>IF(X7="",NA(),X7)</f>
        <v>74.260000000000005</v>
      </c>
      <c r="Y6" s="35">
        <f t="shared" ref="Y6:AG6" si="4">IF(Y7="",NA(),Y7)</f>
        <v>72.17</v>
      </c>
      <c r="Z6" s="35">
        <f t="shared" si="4"/>
        <v>72.239999999999995</v>
      </c>
      <c r="AA6" s="35">
        <f t="shared" si="4"/>
        <v>73.03</v>
      </c>
      <c r="AB6" s="35">
        <f t="shared" si="4"/>
        <v>71.11</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1824.38</v>
      </c>
      <c r="BF6" s="35">
        <f t="shared" ref="BF6:BN6" si="7">IF(BF7="",NA(),BF7)</f>
        <v>1770.56</v>
      </c>
      <c r="BG6" s="35">
        <f t="shared" si="7"/>
        <v>1610.38</v>
      </c>
      <c r="BH6" s="35">
        <f t="shared" si="7"/>
        <v>1594.09</v>
      </c>
      <c r="BI6" s="35">
        <f t="shared" si="7"/>
        <v>1483.24</v>
      </c>
      <c r="BJ6" s="35">
        <f t="shared" si="7"/>
        <v>1113.76</v>
      </c>
      <c r="BK6" s="35">
        <f t="shared" si="7"/>
        <v>1125.69</v>
      </c>
      <c r="BL6" s="35">
        <f t="shared" si="7"/>
        <v>1134.67</v>
      </c>
      <c r="BM6" s="35">
        <f t="shared" si="7"/>
        <v>1144.79</v>
      </c>
      <c r="BN6" s="35">
        <f t="shared" si="7"/>
        <v>1061.58</v>
      </c>
      <c r="BO6" s="34" t="str">
        <f>IF(BO7="","",IF(BO7="-","【-】","【"&amp;SUBSTITUTE(TEXT(BO7,"#,##0.00"),"-","△")&amp;"】"))</f>
        <v>【1,141.75】</v>
      </c>
      <c r="BP6" s="35">
        <f>IF(BP7="",NA(),BP7)</f>
        <v>48.04</v>
      </c>
      <c r="BQ6" s="35">
        <f t="shared" ref="BQ6:BY6" si="8">IF(BQ7="",NA(),BQ7)</f>
        <v>49.79</v>
      </c>
      <c r="BR6" s="35">
        <f t="shared" si="8"/>
        <v>53.04</v>
      </c>
      <c r="BS6" s="35">
        <f t="shared" si="8"/>
        <v>44.34</v>
      </c>
      <c r="BT6" s="35">
        <f t="shared" si="8"/>
        <v>47.61</v>
      </c>
      <c r="BU6" s="35">
        <f t="shared" si="8"/>
        <v>34.25</v>
      </c>
      <c r="BV6" s="35">
        <f t="shared" si="8"/>
        <v>46.48</v>
      </c>
      <c r="BW6" s="35">
        <f t="shared" si="8"/>
        <v>40.6</v>
      </c>
      <c r="BX6" s="35">
        <f t="shared" si="8"/>
        <v>56.04</v>
      </c>
      <c r="BY6" s="35">
        <f t="shared" si="8"/>
        <v>58.52</v>
      </c>
      <c r="BZ6" s="34" t="str">
        <f>IF(BZ7="","",IF(BZ7="-","【-】","【"&amp;SUBSTITUTE(TEXT(BZ7,"#,##0.00"),"-","△")&amp;"】"))</f>
        <v>【54.93】</v>
      </c>
      <c r="CA6" s="35">
        <f>IF(CA7="",NA(),CA7)</f>
        <v>503.71</v>
      </c>
      <c r="CB6" s="35">
        <f t="shared" ref="CB6:CJ6" si="9">IF(CB7="",NA(),CB7)</f>
        <v>500.63</v>
      </c>
      <c r="CC6" s="35">
        <f t="shared" si="9"/>
        <v>473.87</v>
      </c>
      <c r="CD6" s="35">
        <f t="shared" si="9"/>
        <v>568.35</v>
      </c>
      <c r="CE6" s="35">
        <f t="shared" si="9"/>
        <v>527.94000000000005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66.25</v>
      </c>
      <c r="CM6" s="35">
        <f t="shared" ref="CM6:CU6" si="10">IF(CM7="",NA(),CM7)</f>
        <v>66.25</v>
      </c>
      <c r="CN6" s="35">
        <f t="shared" si="10"/>
        <v>61.33</v>
      </c>
      <c r="CO6" s="35">
        <f t="shared" si="10"/>
        <v>58.68</v>
      </c>
      <c r="CP6" s="35">
        <f t="shared" si="10"/>
        <v>63.03</v>
      </c>
      <c r="CQ6" s="35">
        <f t="shared" si="10"/>
        <v>57.55</v>
      </c>
      <c r="CR6" s="35">
        <f t="shared" si="10"/>
        <v>57.43</v>
      </c>
      <c r="CS6" s="35">
        <f t="shared" si="10"/>
        <v>57.29</v>
      </c>
      <c r="CT6" s="35">
        <f t="shared" si="10"/>
        <v>55.9</v>
      </c>
      <c r="CU6" s="35">
        <f t="shared" si="10"/>
        <v>57.3</v>
      </c>
      <c r="CV6" s="34" t="str">
        <f>IF(CV7="","",IF(CV7="-","【-】","【"&amp;SUBSTITUTE(TEXT(CV7,"#,##0.00"),"-","△")&amp;"】"))</f>
        <v>【56.91】</v>
      </c>
      <c r="CW6" s="35">
        <f>IF(CW7="",NA(),CW7)</f>
        <v>83.03</v>
      </c>
      <c r="CX6" s="35">
        <f t="shared" ref="CX6:DF6" si="11">IF(CX7="",NA(),CX7)</f>
        <v>83.1</v>
      </c>
      <c r="CY6" s="35">
        <f t="shared" si="11"/>
        <v>92.77</v>
      </c>
      <c r="CZ6" s="35">
        <f t="shared" si="11"/>
        <v>93.81</v>
      </c>
      <c r="DA6" s="35">
        <f t="shared" si="11"/>
        <v>88.64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325252</v>
      </c>
      <c r="D7" s="37">
        <v>47</v>
      </c>
      <c r="E7" s="37">
        <v>1</v>
      </c>
      <c r="F7" s="37">
        <v>0</v>
      </c>
      <c r="G7" s="37">
        <v>0</v>
      </c>
      <c r="H7" s="37" t="s">
        <v>107</v>
      </c>
      <c r="I7" s="37" t="s">
        <v>108</v>
      </c>
      <c r="J7" s="37" t="s">
        <v>109</v>
      </c>
      <c r="K7" s="37" t="s">
        <v>110</v>
      </c>
      <c r="L7" s="37" t="s">
        <v>111</v>
      </c>
      <c r="M7" s="37" t="s">
        <v>112</v>
      </c>
      <c r="N7" s="38" t="s">
        <v>113</v>
      </c>
      <c r="O7" s="38" t="s">
        <v>114</v>
      </c>
      <c r="P7" s="38">
        <v>100</v>
      </c>
      <c r="Q7" s="38">
        <v>4530</v>
      </c>
      <c r="R7" s="38">
        <v>2286</v>
      </c>
      <c r="S7" s="38">
        <v>33.44</v>
      </c>
      <c r="T7" s="38">
        <v>68.36</v>
      </c>
      <c r="U7" s="38">
        <v>2236</v>
      </c>
      <c r="V7" s="38">
        <v>33.5</v>
      </c>
      <c r="W7" s="38">
        <v>66.75</v>
      </c>
      <c r="X7" s="38">
        <v>74.260000000000005</v>
      </c>
      <c r="Y7" s="38">
        <v>72.17</v>
      </c>
      <c r="Z7" s="38">
        <v>72.239999999999995</v>
      </c>
      <c r="AA7" s="38">
        <v>73.03</v>
      </c>
      <c r="AB7" s="38">
        <v>71.11</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1824.38</v>
      </c>
      <c r="BF7" s="38">
        <v>1770.56</v>
      </c>
      <c r="BG7" s="38">
        <v>1610.38</v>
      </c>
      <c r="BH7" s="38">
        <v>1594.09</v>
      </c>
      <c r="BI7" s="38">
        <v>1483.24</v>
      </c>
      <c r="BJ7" s="38">
        <v>1113.76</v>
      </c>
      <c r="BK7" s="38">
        <v>1125.69</v>
      </c>
      <c r="BL7" s="38">
        <v>1134.67</v>
      </c>
      <c r="BM7" s="38">
        <v>1144.79</v>
      </c>
      <c r="BN7" s="38">
        <v>1061.58</v>
      </c>
      <c r="BO7" s="38">
        <v>1141.75</v>
      </c>
      <c r="BP7" s="38">
        <v>48.04</v>
      </c>
      <c r="BQ7" s="38">
        <v>49.79</v>
      </c>
      <c r="BR7" s="38">
        <v>53.04</v>
      </c>
      <c r="BS7" s="38">
        <v>44.34</v>
      </c>
      <c r="BT7" s="38">
        <v>47.61</v>
      </c>
      <c r="BU7" s="38">
        <v>34.25</v>
      </c>
      <c r="BV7" s="38">
        <v>46.48</v>
      </c>
      <c r="BW7" s="38">
        <v>40.6</v>
      </c>
      <c r="BX7" s="38">
        <v>56.04</v>
      </c>
      <c r="BY7" s="38">
        <v>58.52</v>
      </c>
      <c r="BZ7" s="38">
        <v>54.93</v>
      </c>
      <c r="CA7" s="38">
        <v>503.71</v>
      </c>
      <c r="CB7" s="38">
        <v>500.63</v>
      </c>
      <c r="CC7" s="38">
        <v>473.87</v>
      </c>
      <c r="CD7" s="38">
        <v>568.35</v>
      </c>
      <c r="CE7" s="38">
        <v>527.94000000000005</v>
      </c>
      <c r="CF7" s="38">
        <v>501.18</v>
      </c>
      <c r="CG7" s="38">
        <v>376.61</v>
      </c>
      <c r="CH7" s="38">
        <v>440.03</v>
      </c>
      <c r="CI7" s="38">
        <v>304.35000000000002</v>
      </c>
      <c r="CJ7" s="38">
        <v>296.3</v>
      </c>
      <c r="CK7" s="38">
        <v>292.18</v>
      </c>
      <c r="CL7" s="38">
        <v>66.25</v>
      </c>
      <c r="CM7" s="38">
        <v>66.25</v>
      </c>
      <c r="CN7" s="38">
        <v>61.33</v>
      </c>
      <c r="CO7" s="38">
        <v>58.68</v>
      </c>
      <c r="CP7" s="38">
        <v>63.03</v>
      </c>
      <c r="CQ7" s="38">
        <v>57.55</v>
      </c>
      <c r="CR7" s="38">
        <v>57.43</v>
      </c>
      <c r="CS7" s="38">
        <v>57.29</v>
      </c>
      <c r="CT7" s="38">
        <v>55.9</v>
      </c>
      <c r="CU7" s="38">
        <v>57.3</v>
      </c>
      <c r="CV7" s="38">
        <v>56.91</v>
      </c>
      <c r="CW7" s="38">
        <v>83.03</v>
      </c>
      <c r="CX7" s="38">
        <v>83.1</v>
      </c>
      <c r="CY7" s="38">
        <v>92.77</v>
      </c>
      <c r="CZ7" s="38">
        <v>93.81</v>
      </c>
      <c r="DA7" s="38">
        <v>88.64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