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110 公営企業関係\調査もの・通知等\H30\2月7日〆切_H29決算「経営比較分析表」\提出用\"/>
    </mc:Choice>
  </mc:AlternateContent>
  <workbookProtection workbookAlgorithmName="SHA-512" workbookHashValue="zOjAu2hkXnZNMnES1wrXpiaMTAh/OReEyxMMxH18reb/Pg5hrGvhq/csAxJQ/jW6k897MxLi6uS5VsDVAY7iog==" workbookSaltValue="H1ZhF2v1Q7izhkRZeGNR+g==" workbookSpinCount="100000" lockStructure="1"/>
  <bookViews>
    <workbookView xWindow="0" yWindow="12" windowWidth="1536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I10" i="4" s="1"/>
  <c r="N6" i="5"/>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B10" i="4"/>
  <c r="AT8" i="4"/>
  <c r="AL8" i="4"/>
  <c r="W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<sst xmlns="http://schemas.openxmlformats.org/spreadsheetml/2006/main" count="240" uniqueCount="125">
  <si>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</si>
  <si>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</si>
  <si>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</si>
  <si>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</si>
  <si>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</si>
  <si>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</si>
  <si>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</si>
  <si>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</si>
  <si>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</si>
  <si>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</si>
  <si>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</si>
  <si>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</si>
  <si>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</si>
  <si>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</si>
  <si>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</si>
  <si>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</si>
  <si>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</si>
  <si>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</si>
  <si>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</si>
  <si>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</si>
  <si>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</si>
  <si>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</si>
  <si>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</si>
  <si>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</si>
  <si>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</si>
  <si>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</si>
  <si>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</si>
  <si>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</si>
  <si>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</si>
  <si>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</si>
  <si>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</si>
  <si>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</si>
  <si>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</si>
  <si>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</si>
  <si>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</si>
  <si>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</si>
  <si>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</si>
  <si>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</si>
  <si>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</si>
  <si>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</si>
  <si>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</si>
  <si>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</si>
  <si>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</si>
  <si>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</si>
  <si>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</si>
  <si>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</si>
  <si>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</si>
  <si>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</si>
  <si>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</si>
  <si>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</si>
  <si>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</si>
  <si>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</si>
  <si>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</si>
  <si>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</si>
  <si>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</si>
  <si>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</si>
  <si>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</si>
  <si>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</si>
  <si>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</si>
  <si>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</si>
  <si>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</si>
  <si>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</si>
  <si>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</si>
  <si>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</si>
  <si>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</si>
  <si>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</si>
  <si>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</si>
  <si>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</si>
  <si>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</si>
  <si>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</si>
  <si>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</si>
  <si>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</si>
  <si>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</si>
  <si>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</si>
  <si>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</si>
  <si>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</si>
  <si>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</si>
  <si>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</si>
  <si>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</si>
  <si>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</si>
  <si>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</si>
  <si>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</si>
  <si>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</si>
  <si>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</si>
  <si>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</si>
  <si>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</si>
  <si>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</si>
  <si>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</si>
  <si>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</si>
  <si>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</si>
  <si>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</si>
  <si>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</si>
  <si>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</si>
  <si>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</si>
  <si>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</si>
  <si>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</si>
  <si>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</si>
  <si>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</si>
  <si>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</si>
  <si>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</si>
  <si>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</si>
  <si>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</si>
  <si>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</si>
  <si>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</si>
  <si>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</si>
  <si>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</si>
  <si>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</si>
  <si>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</si>
  <si>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</si>
  <si>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</si>
  <si>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</si>
  <si>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</si>
  <si>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</si>
  <si>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</si>
  <si>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</si>
  <si>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</si>
  <si>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</si>
  <si>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</si>
  <si>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</si>
  <si>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</si>
  <si>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</si>
  <si>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</si>
  <si>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平成10年4月から供用を開始した施設で、管渠の改善についてのウェートは現在のところ非常に低い。管渠の耐用年数も40年であることから健全な維持管理の下で修繕費等の抑制を継続する。</t>
    <rPh sb="0" eb="2">
      <t>ヘイセイ</t>
    </rPh>
    <rPh sb="4" eb="5">
      <t>ネン</t>
    </rPh>
    <rPh sb="6" eb="7">
      <t>ガツ</t>
    </rPh>
    <rPh sb="9" eb="11">
      <t>キョウヨウ</t>
    </rPh>
    <rPh sb="12" eb="14">
      <t>カイシ</t>
    </rPh>
    <rPh sb="16" eb="18">
      <t>シセツ</t>
    </rPh>
    <rPh sb="20" eb="21">
      <t>カン</t>
    </rPh>
    <rPh sb="21" eb="22">
      <t>キョ</t>
    </rPh>
    <rPh sb="23" eb="25">
      <t>カイゼン</t>
    </rPh>
    <rPh sb="35" eb="37">
      <t>ゲンザイ</t>
    </rPh>
    <rPh sb="41" eb="43">
      <t>ヒジョウ</t>
    </rPh>
    <rPh sb="44" eb="45">
      <t>ヒク</t>
    </rPh>
    <rPh sb="47" eb="48">
      <t>カン</t>
    </rPh>
    <rPh sb="48" eb="49">
      <t>キョ</t>
    </rPh>
    <rPh sb="50" eb="52">
      <t>タイヨウ</t>
    </rPh>
    <rPh sb="52" eb="54">
      <t>ネンスウ</t>
    </rPh>
    <rPh sb="57" eb="58">
      <t>ネン</t>
    </rPh>
    <rPh sb="65" eb="67">
      <t>ケンゼン</t>
    </rPh>
    <rPh sb="68" eb="70">
      <t>イジ</t>
    </rPh>
    <rPh sb="70" eb="72">
      <t>カンリ</t>
    </rPh>
    <rPh sb="73" eb="74">
      <t>モト</t>
    </rPh>
    <rPh sb="75" eb="79">
      <t>シュウゼンヒトウ</t>
    </rPh>
    <rPh sb="80" eb="82">
      <t>ヨクセイ</t>
    </rPh>
    <rPh sb="83" eb="85">
      <t>ケイゾク</t>
    </rPh>
    <phoneticPr fontId="4"/>
  </si>
  <si>
    <t>①収益的収支比率は、平成25年度から上昇傾向にあるが100%より低い状況となっている。⑤経費回収率も類似団体の平均に比べて低い数値で推移している。これに比して、⑥汚水処理原価は類似団体に比べて高い。なお、④企業債残高対事業規模比率は、平成27年度は類似団体の平均値であったが、その後は平均値を上回った。⑦施設利用率については、現有施設に比して汚水の処理水量が少なく推移している。⑧水洗化率については、類似団体の平均値を下回っている状況にあり、今後更に接続率向上のための検討が必要である。</t>
    <rPh sb="10" eb="12">
      <t>ヘイセイ</t>
    </rPh>
    <rPh sb="18" eb="20">
      <t>ジョウショウ</t>
    </rPh>
    <rPh sb="20" eb="22">
      <t>ケイコウ</t>
    </rPh>
    <rPh sb="117" eb="119">
      <t>ヘイセイ</t>
    </rPh>
    <rPh sb="121" eb="122">
      <t>ネン</t>
    </rPh>
    <rPh sb="122" eb="123">
      <t>ド</t>
    </rPh>
    <rPh sb="140" eb="141">
      <t>ゴ</t>
    </rPh>
    <rPh sb="142" eb="144">
      <t>ヘイキン</t>
    </rPh>
    <rPh sb="144" eb="145">
      <t>チ</t>
    </rPh>
    <rPh sb="146" eb="148">
      <t>ウワマワ</t>
    </rPh>
    <phoneticPr fontId="15"/>
  </si>
  <si>
    <t>平成28年度よりストックマネジメント基本計画策定業務を実施しており平成31年度以降ストックマネジメント基本計画に基づき施設修繕を計画的に行う。なお、収益的収支や料金水準の適切性並びに費用の効率性を改善する必要があり、また、公営企業会計の導入も予定しており、今後の料金収入を加味し、下水道料金の類似団体及び近隣市町との比較分析を行い、下水道会計経営改善のために料金の値上げも視野に入れた検討が必要となってきている。</t>
    <rPh sb="0" eb="2">
      <t>ヘイセイ</t>
    </rPh>
    <rPh sb="33" eb="35">
      <t>ヘイセイ</t>
    </rPh>
    <rPh sb="74" eb="77">
      <t>シュウエキテキ</t>
    </rPh>
    <rPh sb="77" eb="79">
      <t>シュウシ</t>
    </rPh>
    <rPh sb="80" eb="82">
      <t>リョウキン</t>
    </rPh>
    <rPh sb="82" eb="84">
      <t>スイジュン</t>
    </rPh>
    <rPh sb="85" eb="88">
      <t>テキセツセイ</t>
    </rPh>
    <rPh sb="88" eb="89">
      <t>ナラ</t>
    </rPh>
    <rPh sb="91" eb="93">
      <t>ヒヨウ</t>
    </rPh>
    <rPh sb="94" eb="97">
      <t>コウリツセイ</t>
    </rPh>
    <rPh sb="98" eb="100">
      <t>カイゼン</t>
    </rPh>
    <rPh sb="102" eb="104">
      <t>ヒツヨウ</t>
    </rPh>
    <rPh sb="111" eb="113">
      <t>コウエイ</t>
    </rPh>
    <rPh sb="113" eb="115">
      <t>キギョウ</t>
    </rPh>
    <rPh sb="115" eb="117">
      <t>カイケイ</t>
    </rPh>
    <rPh sb="118" eb="120">
      <t>ドウニュウ</t>
    </rPh>
    <rPh sb="121" eb="123">
      <t>ヨテイ</t>
    </rPh>
    <rPh sb="128" eb="130">
      <t>コンゴ</t>
    </rPh>
    <rPh sb="131" eb="133">
      <t>リョウキン</t>
    </rPh>
    <rPh sb="133" eb="135">
      <t>シュウニュウ</t>
    </rPh>
    <rPh sb="136" eb="138">
      <t>カミ</t>
    </rPh>
    <rPh sb="140" eb="143">
      <t>ゲスイドウ</t>
    </rPh>
    <rPh sb="143" eb="145">
      <t>リョウキン</t>
    </rPh>
    <rPh sb="146" eb="148">
      <t>ルイジ</t>
    </rPh>
    <rPh sb="148" eb="150">
      <t>ダンタイ</t>
    </rPh>
    <rPh sb="150" eb="151">
      <t>オヨ</t>
    </rPh>
    <rPh sb="152" eb="154">
      <t>キンリン</t>
    </rPh>
    <rPh sb="154" eb="156">
      <t>シチョウ</t>
    </rPh>
    <rPh sb="158" eb="160">
      <t>ヒカク</t>
    </rPh>
    <rPh sb="160" eb="162">
      <t>ブンセキ</t>
    </rPh>
    <rPh sb="163" eb="164">
      <t>オコナ</t>
    </rPh>
    <rPh sb="166" eb="169">
      <t>ゲスイドウ</t>
    </rPh>
    <rPh sb="169" eb="171">
      <t>カイケイ</t>
    </rPh>
    <rPh sb="171" eb="173">
      <t>ケイエイ</t>
    </rPh>
    <rPh sb="173" eb="175">
      <t>カイゼン</t>
    </rPh>
    <rPh sb="179" eb="181">
      <t>リョウキン</t>
    </rPh>
    <rPh sb="182" eb="184">
      <t>ネア</t>
    </rPh>
    <rPh sb="186" eb="188">
      <t>シヤ</t>
    </rPh>
    <rPh sb="189" eb="190">
      <t>イ</t>
    </rPh>
    <rPh sb="192" eb="19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</si>
</sst>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41-43B5-A9C2-2B9BD0251F1C}"/>
            </c:ext>
          </c:extLst>
        </c:ser>
        <c:dLbls>
          <c:showLegendKey val="0"/>
          <c:showVal val="0"/>
          <c:showCatName val="0"/>
          <c:showSerName val="0"/>
          <c:showPercent val="0"/>
          <c:showBubbleSize val="0"/>
        </c:dLbls>
        <c:gapWidth val="150"/>
        <c:axId val="129811584"/>
        <c:axId val="1298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2641-43B5-A9C2-2B9BD0251F1C}"/>
            </c:ext>
          </c:extLst>
        </c:ser>
        <c:dLbls>
          <c:showLegendKey val="0"/>
          <c:showVal val="0"/>
          <c:showCatName val="0"/>
          <c:showSerName val="0"/>
          <c:showPercent val="0"/>
          <c:showBubbleSize val="0"/>
        </c:dLbls>
        <c:marker val="1"/>
        <c:smooth val="0"/>
        <c:axId val="129811584"/>
        <c:axId val="129813504"/>
      </c:lineChart>
      <c:dateAx>
        <c:axId val="129811584"/>
        <c:scaling>
          <c:orientation val="minMax"/>
        </c:scaling>
        <c:delete val="1"/>
        <c:axPos val="b"/>
        <c:numFmt formatCode="ge" sourceLinked="1"/>
        <c:majorTickMark val="none"/>
        <c:minorTickMark val="none"/>
        <c:tickLblPos val="none"/>
        <c:crossAx val="129813504"/>
        <c:crosses val="autoZero"/>
        <c:auto val="1"/>
        <c:lblOffset val="100"/>
        <c:baseTimeUnit val="years"/>
      </c:dateAx>
      <c:valAx>
        <c:axId val="129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96.47</c:v>
                </c:pt>
                <c:pt idx="1">
                  <c:v>97.73</c:v>
                </c:pt>
                <c:pt idx="2">
                  <c:v>99.22</c:v>
                </c:pt>
                <c:pt idx="3">
                  <c:v>99.15</c:v>
                </c:pt>
                <c:pt idx="4">
                  <c:v>99.28</c:v>
                </c:pt>
              </c:numCache>
            </c:numRef>
          </c:val>
          <c:extLst>
            <c:ext xmlns:c16="http://schemas.microsoft.com/office/drawing/2014/chart" uri="{C3380CC4-5D6E-409C-BE32-E72D297353CC}">
              <c16:uniqueId val="{00000000-C3E4-4CCC-91DC-6871BDFDDF3A}"/>
            </c:ext>
          </c:extLst>
        </c:ser>
        <c:dLbls>
          <c:showLegendKey val="0"/>
          <c:showVal val="0"/>
          <c:showCatName val="0"/>
          <c:showSerName val="0"/>
          <c:showPercent val="0"/>
          <c:showBubbleSize val="0"/>
        </c:dLbls>
        <c:gapWidth val="150"/>
        <c:axId val="136082944"/>
        <c:axId val="1360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4-4CCC-91DC-6871BDFDDF3A}"/>
            </c:ext>
          </c:extLst>
        </c:ser>
        <c:dLbls>
          <c:showLegendKey val="0"/>
          <c:showVal val="0"/>
          <c:showCatName val="0"/>
          <c:showSerName val="0"/>
          <c:showPercent val="0"/>
          <c:showBubbleSize val="0"/>
        </c:dLbls>
        <c:marker val="1"/>
        <c:smooth val="0"/>
        <c:axId val="136082944"/>
        <c:axId val="136084864"/>
      </c:lineChart>
      <c:dateAx>
        <c:axId val="136082944"/>
        <c:scaling>
          <c:orientation val="minMax"/>
        </c:scaling>
        <c:delete val="1"/>
        <c:axPos val="b"/>
        <c:numFmt formatCode="ge" sourceLinked="1"/>
        <c:majorTickMark val="none"/>
        <c:minorTickMark val="none"/>
        <c:tickLblPos val="none"/>
        <c:crossAx val="136084864"/>
        <c:crosses val="autoZero"/>
        <c:auto val="1"/>
        <c:lblOffset val="100"/>
        <c:baseTimeUnit val="years"/>
      </c:dateAx>
      <c:valAx>
        <c:axId val="1360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3-4A43-9C0B-91F5596188E9}"/>
            </c:ext>
          </c:extLst>
        </c:ser>
        <c:dLbls>
          <c:showLegendKey val="0"/>
          <c:showVal val="0"/>
          <c:showCatName val="0"/>
          <c:showSerName val="0"/>
          <c:showPercent val="0"/>
          <c:showBubbleSize val="0"/>
        </c:dLbls>
        <c:gapWidth val="150"/>
        <c:axId val="136132480"/>
        <c:axId val="1361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3-4A43-9C0B-91F5596188E9}"/>
            </c:ext>
          </c:extLst>
        </c:ser>
        <c:dLbls>
          <c:showLegendKey val="0"/>
          <c:showVal val="0"/>
          <c:showCatName val="0"/>
          <c:showSerName val="0"/>
          <c:showPercent val="0"/>
          <c:showBubbleSize val="0"/>
        </c:dLbls>
        <c:marker val="1"/>
        <c:smooth val="0"/>
        <c:axId val="136132480"/>
        <c:axId val="136134656"/>
      </c:lineChart>
      <c:dateAx>
        <c:axId val="136132480"/>
        <c:scaling>
          <c:orientation val="minMax"/>
        </c:scaling>
        <c:delete val="1"/>
        <c:axPos val="b"/>
        <c:numFmt formatCode="ge" sourceLinked="1"/>
        <c:majorTickMark val="none"/>
        <c:minorTickMark val="none"/>
        <c:tickLblPos val="none"/>
        <c:crossAx val="136134656"/>
        <c:crosses val="autoZero"/>
        <c:auto val="1"/>
        <c:lblOffset val="100"/>
        <c:baseTimeUnit val="years"/>
      </c:dateAx>
      <c:valAx>
        <c:axId val="1361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D-40C2-A0B1-CAEBE9B6F51B}"/>
            </c:ext>
          </c:extLst>
        </c:ser>
        <c:dLbls>
          <c:showLegendKey val="0"/>
          <c:showVal val="0"/>
          <c:showCatName val="0"/>
          <c:showSerName val="0"/>
          <c:showPercent val="0"/>
          <c:showBubbleSize val="0"/>
        </c:dLbls>
        <c:gapWidth val="150"/>
        <c:axId val="136165632"/>
        <c:axId val="1361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D-40C2-A0B1-CAEBE9B6F51B}"/>
            </c:ext>
          </c:extLst>
        </c:ser>
        <c:dLbls>
          <c:showLegendKey val="0"/>
          <c:showVal val="0"/>
          <c:showCatName val="0"/>
          <c:showSerName val="0"/>
          <c:showPercent val="0"/>
          <c:showBubbleSize val="0"/>
        </c:dLbls>
        <c:marker val="1"/>
        <c:smooth val="0"/>
        <c:axId val="136165632"/>
        <c:axId val="136167808"/>
      </c:lineChart>
      <c:dateAx>
        <c:axId val="136165632"/>
        <c:scaling>
          <c:orientation val="minMax"/>
        </c:scaling>
        <c:delete val="1"/>
        <c:axPos val="b"/>
        <c:numFmt formatCode="ge" sourceLinked="1"/>
        <c:majorTickMark val="none"/>
        <c:minorTickMark val="none"/>
        <c:tickLblPos val="none"/>
        <c:crossAx val="136167808"/>
        <c:crosses val="autoZero"/>
        <c:auto val="1"/>
        <c:lblOffset val="100"/>
        <c:baseTimeUnit val="years"/>
      </c:dateAx>
      <c:valAx>
        <c:axId val="1361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4-4BA1-AC29-0A503A067128}"/>
            </c:ext>
          </c:extLst>
        </c:ser>
        <c:dLbls>
          <c:showLegendKey val="0"/>
          <c:showVal val="0"/>
          <c:showCatName val="0"/>
          <c:showSerName val="0"/>
          <c:showPercent val="0"/>
          <c:showBubbleSize val="0"/>
        </c:dLbls>
        <c:gapWidth val="150"/>
        <c:axId val="136281088"/>
        <c:axId val="1362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4-4BA1-AC29-0A503A067128}"/>
            </c:ext>
          </c:extLst>
        </c:ser>
        <c:dLbls>
          <c:showLegendKey val="0"/>
          <c:showVal val="0"/>
          <c:showCatName val="0"/>
          <c:showSerName val="0"/>
          <c:showPercent val="0"/>
          <c:showBubbleSize val="0"/>
        </c:dLbls>
        <c:marker val="1"/>
        <c:smooth val="0"/>
        <c:axId val="136281088"/>
        <c:axId val="136287360"/>
      </c:lineChart>
      <c:dateAx>
        <c:axId val="136281088"/>
        <c:scaling>
          <c:orientation val="minMax"/>
        </c:scaling>
        <c:delete val="1"/>
        <c:axPos val="b"/>
        <c:numFmt formatCode="ge" sourceLinked="1"/>
        <c:majorTickMark val="none"/>
        <c:minorTickMark val="none"/>
        <c:tickLblPos val="none"/>
        <c:crossAx val="136287360"/>
        <c:crosses val="autoZero"/>
        <c:auto val="1"/>
        <c:lblOffset val="100"/>
        <c:baseTimeUnit val="years"/>
      </c:dateAx>
      <c:valAx>
        <c:axId val="1362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F6-4A5B-9597-BC7BE1E2E9C4}"/>
            </c:ext>
          </c:extLst>
        </c:ser>
        <c:dLbls>
          <c:showLegendKey val="0"/>
          <c:showVal val="0"/>
          <c:showCatName val="0"/>
          <c:showSerName val="0"/>
          <c:showPercent val="0"/>
          <c:showBubbleSize val="0"/>
        </c:dLbls>
        <c:gapWidth val="150"/>
        <c:axId val="136316416"/>
        <c:axId val="136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F6-4A5B-9597-BC7BE1E2E9C4}"/>
            </c:ext>
          </c:extLst>
        </c:ser>
        <c:dLbls>
          <c:showLegendKey val="0"/>
          <c:showVal val="0"/>
          <c:showCatName val="0"/>
          <c:showSerName val="0"/>
          <c:showPercent val="0"/>
          <c:showBubbleSize val="0"/>
        </c:dLbls>
        <c:marker val="1"/>
        <c:smooth val="0"/>
        <c:axId val="136316416"/>
        <c:axId val="136318336"/>
      </c:lineChart>
      <c:dateAx>
        <c:axId val="136316416"/>
        <c:scaling>
          <c:orientation val="minMax"/>
        </c:scaling>
        <c:delete val="1"/>
        <c:axPos val="b"/>
        <c:numFmt formatCode="ge" sourceLinked="1"/>
        <c:majorTickMark val="none"/>
        <c:minorTickMark val="none"/>
        <c:tickLblPos val="none"/>
        <c:crossAx val="136318336"/>
        <c:crosses val="autoZero"/>
        <c:auto val="1"/>
        <c:lblOffset val="100"/>
        <c:baseTimeUnit val="years"/>
      </c:dateAx>
      <c:valAx>
        <c:axId val="136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1709.67</c:v>
                </c:pt>
                <c:pt idx="1">
                  <c:v>1552.41</c:v>
                </c:pt>
                <c:pt idx="2">
                  <c:v>1444.25</c:v>
                </c:pt>
                <c:pt idx="3">
                  <c:v>1421.7</c:v>
                </c:pt>
                <c:pt idx="4">
                  <c:v>1348.38</c:v>
                </c:pt>
              </c:numCache>
            </c:numRef>
          </c:val>
          <c:extLst>
            <c:ext xmlns:c16="http://schemas.microsoft.com/office/drawing/2014/chart" uri="{C3380CC4-5D6E-409C-BE32-E72D297353CC}">
              <c16:uniqueId val="{00000000-DE27-4B04-8F01-0A30A942826C}"/>
            </c:ext>
          </c:extLst>
        </c:ser>
        <c:dLbls>
          <c:showLegendKey val="0"/>
          <c:showVal val="0"/>
          <c:showCatName val="0"/>
          <c:showSerName val="0"/>
          <c:showPercent val="0"/>
          <c:showBubbleSize val="0"/>
        </c:dLbls>
        <c:gapWidth val="150"/>
        <c:axId val="136370048"/>
        <c:axId val="1363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DE27-4B04-8F01-0A30A942826C}"/>
            </c:ext>
          </c:extLst>
        </c:ser>
        <c:dLbls>
          <c:showLegendKey val="0"/>
          <c:showVal val="0"/>
          <c:showCatName val="0"/>
          <c:showSerName val="0"/>
          <c:showPercent val="0"/>
          <c:showBubbleSize val="0"/>
        </c:dLbls>
        <c:marker val="1"/>
        <c:smooth val="0"/>
        <c:axId val="136370048"/>
        <c:axId val="136376320"/>
      </c:lineChart>
      <c:dateAx>
        <c:axId val="136370048"/>
        <c:scaling>
          <c:orientation val="minMax"/>
        </c:scaling>
        <c:delete val="1"/>
        <c:axPos val="b"/>
        <c:numFmt formatCode="ge" sourceLinked="1"/>
        <c:majorTickMark val="none"/>
        <c:minorTickMark val="none"/>
        <c:tickLblPos val="none"/>
        <c:crossAx val="136376320"/>
        <c:crosses val="autoZero"/>
        <c:auto val="1"/>
        <c:lblOffset val="100"/>
        <c:baseTimeUnit val="years"/>
      </c:dateAx>
      <c:valAx>
        <c:axId val="1363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33.58</c:v>
                </c:pt>
                <c:pt idx="1">
                  <c:v>36.58</c:v>
                </c:pt>
                <c:pt idx="2">
                  <c:v>37.840000000000003</c:v>
                </c:pt>
                <c:pt idx="3">
                  <c:v>27.55</c:v>
                </c:pt>
                <c:pt idx="4">
                  <c:v>32.85</c:v>
                </c:pt>
              </c:numCache>
            </c:numRef>
          </c:val>
          <c:extLst>
            <c:ext xmlns:c16="http://schemas.microsoft.com/office/drawing/2014/chart" uri="{C3380CC4-5D6E-409C-BE32-E72D297353CC}">
              <c16:uniqueId val="{00000000-7BF2-4637-A363-0735E3B6A3EE}"/>
            </c:ext>
          </c:extLst>
        </c:ser>
        <c:dLbls>
          <c:showLegendKey val="0"/>
          <c:showVal val="0"/>
          <c:showCatName val="0"/>
          <c:showSerName val="0"/>
          <c:showPercent val="0"/>
          <c:showBubbleSize val="0"/>
        </c:dLbls>
        <c:gapWidth val="150"/>
        <c:axId val="136386816"/>
        <c:axId val="1364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7BF2-4637-A363-0735E3B6A3EE}"/>
            </c:ext>
          </c:extLst>
        </c:ser>
        <c:dLbls>
          <c:showLegendKey val="0"/>
          <c:showVal val="0"/>
          <c:showCatName val="0"/>
          <c:showSerName val="0"/>
          <c:showPercent val="0"/>
          <c:showBubbleSize val="0"/>
        </c:dLbls>
        <c:marker val="1"/>
        <c:smooth val="0"/>
        <c:axId val="136386816"/>
        <c:axId val="136405376"/>
      </c:lineChart>
      <c:dateAx>
        <c:axId val="136386816"/>
        <c:scaling>
          <c:orientation val="minMax"/>
        </c:scaling>
        <c:delete val="1"/>
        <c:axPos val="b"/>
        <c:numFmt formatCode="ge" sourceLinked="1"/>
        <c:majorTickMark val="none"/>
        <c:minorTickMark val="none"/>
        <c:tickLblPos val="none"/>
        <c:crossAx val="136405376"/>
        <c:crosses val="autoZero"/>
        <c:auto val="1"/>
        <c:lblOffset val="100"/>
        <c:baseTimeUnit val="years"/>
      </c:dateAx>
      <c:valAx>
        <c:axId val="1364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498.64</c:v>
                </c:pt>
                <c:pt idx="1">
                  <c:v>473.82</c:v>
                </c:pt>
                <c:pt idx="2">
                  <c:v>461.29</c:v>
                </c:pt>
                <c:pt idx="3">
                  <c:v>641.98</c:v>
                </c:pt>
                <c:pt idx="4">
                  <c:v>530.86</c:v>
                </c:pt>
              </c:numCache>
            </c:numRef>
          </c:val>
          <c:extLst>
            <c:ext xmlns:c16="http://schemas.microsoft.com/office/drawing/2014/chart" uri="{C3380CC4-5D6E-409C-BE32-E72D297353CC}">
              <c16:uniqueId val="{00000000-13E5-4F14-A553-C363F544BBA2}"/>
            </c:ext>
          </c:extLst>
        </c:ser>
        <c:dLbls>
          <c:showLegendKey val="0"/>
          <c:showVal val="0"/>
          <c:showCatName val="0"/>
          <c:showSerName val="0"/>
          <c:showPercent val="0"/>
          <c:showBubbleSize val="0"/>
        </c:dLbls>
        <c:gapWidth val="150"/>
        <c:axId val="136442624"/>
        <c:axId val="1364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13E5-4F14-A553-C363F544BBA2}"/>
            </c:ext>
          </c:extLst>
        </c:ser>
        <c:dLbls>
          <c:showLegendKey val="0"/>
          <c:showVal val="0"/>
          <c:showCatName val="0"/>
          <c:showSerName val="0"/>
          <c:showPercent val="0"/>
          <c:showBubbleSize val="0"/>
        </c:dLbls>
        <c:marker val="1"/>
        <c:smooth val="0"/>
        <c:axId val="136442624"/>
        <c:axId val="136444544"/>
      </c:lineChart>
      <c:dateAx>
        <c:axId val="136442624"/>
        <c:scaling>
          <c:orientation val="minMax"/>
        </c:scaling>
        <c:delete val="1"/>
        <c:axPos val="b"/>
        <c:numFmt formatCode="ge" sourceLinked="1"/>
        <c:majorTickMark val="none"/>
        <c:minorTickMark val="none"/>
        <c:tickLblPos val="none"/>
        <c:crossAx val="136444544"/>
        <c:crosses val="autoZero"/>
        <c:auto val="1"/>
        <c:lblOffset val="100"/>
        <c:baseTimeUnit val="years"/>
      </c:dateAx>
      <c:valAx>
        <c:axId val="136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28.75</c:v>
                </c:pt>
                <c:pt idx="1">
                  <c:v>28.63</c:v>
                </c:pt>
                <c:pt idx="2">
                  <c:v>28.5</c:v>
                </c:pt>
                <c:pt idx="3">
                  <c:v>27.13</c:v>
                </c:pt>
                <c:pt idx="4">
                  <c:v>27.38</c:v>
                </c:pt>
              </c:numCache>
            </c:numRef>
          </c:val>
          <c:extLst>
            <c:ext xmlns:c16="http://schemas.microsoft.com/office/drawing/2014/chart" uri="{C3380CC4-5D6E-409C-BE32-E72D297353CC}">
              <c16:uniqueId val="{00000000-FAA9-4CB3-9BB0-9DC40B049696}"/>
            </c:ext>
          </c:extLst>
        </c:ser>
        <c:dLbls>
          <c:showLegendKey val="0"/>
          <c:showVal val="0"/>
          <c:showCatName val="0"/>
          <c:showSerName val="0"/>
          <c:showPercent val="0"/>
          <c:showBubbleSize val="0"/>
        </c:dLbls>
        <c:gapWidth val="150"/>
        <c:axId val="136815744"/>
        <c:axId val="1368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FAA9-4CB3-9BB0-9DC40B049696}"/>
            </c:ext>
          </c:extLst>
        </c:ser>
        <c:dLbls>
          <c:showLegendKey val="0"/>
          <c:showVal val="0"/>
          <c:showCatName val="0"/>
          <c:showSerName val="0"/>
          <c:showPercent val="0"/>
          <c:showBubbleSize val="0"/>
        </c:dLbls>
        <c:marker val="1"/>
        <c:smooth val="0"/>
        <c:axId val="136815744"/>
        <c:axId val="136817664"/>
      </c:lineChart>
      <c:dateAx>
        <c:axId val="136815744"/>
        <c:scaling>
          <c:orientation val="minMax"/>
        </c:scaling>
        <c:delete val="1"/>
        <c:axPos val="b"/>
        <c:numFmt formatCode="ge" sourceLinked="1"/>
        <c:majorTickMark val="none"/>
        <c:minorTickMark val="none"/>
        <c:tickLblPos val="none"/>
        <c:crossAx val="136817664"/>
        <c:crosses val="autoZero"/>
        <c:auto val="1"/>
        <c:lblOffset val="100"/>
        <c:baseTimeUnit val="years"/>
      </c:dateAx>
      <c:valAx>
        <c:axId val="136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79.7</c:v>
                </c:pt>
                <c:pt idx="1">
                  <c:v>79.760000000000005</c:v>
                </c:pt>
                <c:pt idx="2">
                  <c:v>79.55</c:v>
                </c:pt>
                <c:pt idx="3">
                  <c:v>76.45</c:v>
                </c:pt>
                <c:pt idx="4">
                  <c:v>77.03</c:v>
                </c:pt>
              </c:numCache>
            </c:numRef>
          </c:val>
          <c:extLst>
            <c:ext xmlns:c16="http://schemas.microsoft.com/office/drawing/2014/chart" uri="{C3380CC4-5D6E-409C-BE32-E72D297353CC}">
              <c16:uniqueId val="{00000000-5338-4BD1-8790-2FA8AC9400D8}"/>
            </c:ext>
          </c:extLst>
        </c:ser>
        <c:dLbls>
          <c:showLegendKey val="0"/>
          <c:showVal val="0"/>
          <c:showCatName val="0"/>
          <c:showSerName val="0"/>
          <c:showPercent val="0"/>
          <c:showBubbleSize val="0"/>
        </c:dLbls>
        <c:gapWidth val="150"/>
        <c:axId val="136869376"/>
        <c:axId val="1368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5338-4BD1-8790-2FA8AC9400D8}"/>
            </c:ext>
          </c:extLst>
        </c:ser>
        <c:dLbls>
          <c:showLegendKey val="0"/>
          <c:showVal val="0"/>
          <c:showCatName val="0"/>
          <c:showSerName val="0"/>
          <c:showPercent val="0"/>
          <c:showBubbleSize val="0"/>
        </c:dLbls>
        <c:marker val="1"/>
        <c:smooth val="0"/>
        <c:axId val="136869376"/>
        <c:axId val="136871296"/>
      </c:lineChart>
      <c:dateAx>
        <c:axId val="136869376"/>
        <c:scaling>
          <c:orientation val="minMax"/>
        </c:scaling>
        <c:delete val="1"/>
        <c:axPos val="b"/>
        <c:numFmt formatCode="ge" sourceLinked="1"/>
        <c:majorTickMark val="none"/>
        <c:minorTickMark val="none"/>
        <c:tickLblPos val="none"/>
        <c:crossAx val="136871296"/>
        <c:crosses val="autoZero"/>
        <c:auto val="1"/>
        <c:lblOffset val="100"/>
        <c:baseTimeUnit val="years"/>
      </c:dateAx>
      <c:valAx>
        <c:axId val="1368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島根県　美郷町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4801</v>
      </c>
      <c r="AM8" s="72"/>
      <c r="AN8" s="72"/>
      <c r="AO8" s="72"/>
      <c r="AP8" s="72"/>
      <c r="AQ8" s="72"/>
      <c r="AR8" s="72"/>
      <c r="AS8" s="72"/>
      <c r="AT8" s="71">
        <f>データ!T6</f>
        <v>282.92</v>
      </c>
      <c r="AU8" s="71"/>
      <c r="AV8" s="71"/>
      <c r="AW8" s="71"/>
      <c r="AX8" s="71"/>
      <c r="AY8" s="71"/>
      <c r="AZ8" s="71"/>
      <c r="BA8" s="71"/>
      <c r="BB8" s="71">
        <f>データ!U6</f>
        <v>16.97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18.93</v>
      </c>
      <c r="Q10" s="71"/>
      <c r="R10" s="71"/>
      <c r="S10" s="71"/>
      <c r="T10" s="71"/>
      <c r="U10" s="71"/>
      <c r="V10" s="71"/>
      <c r="W10" s="71">
        <f>データ!Q6</f>
        <v>100</v>
      </c>
      <c r="X10" s="71"/>
      <c r="Y10" s="71"/>
      <c r="Z10" s="71"/>
      <c r="AA10" s="71"/>
      <c r="AB10" s="71"/>
      <c r="AC10" s="71"/>
      <c r="AD10" s="72">
        <f>データ!R6</f>
        <v>3010</v>
      </c>
      <c r="AE10" s="72"/>
      <c r="AF10" s="72"/>
      <c r="AG10" s="72"/>
      <c r="AH10" s="72"/>
      <c r="AI10" s="72"/>
      <c r="AJ10" s="72"/>
      <c r="AK10" s="2"/>
      <c r="AL10" s="72">
        <f>データ!V6</f>
        <v>901</v>
      </c>
      <c r="AM10" s="72"/>
      <c r="AN10" s="72"/>
      <c r="AO10" s="72"/>
      <c r="AP10" s="72"/>
      <c r="AQ10" s="72"/>
      <c r="AR10" s="72"/>
      <c r="AS10" s="72"/>
      <c r="AT10" s="71">
        <f>データ!W6</f>
        <v>0.51</v>
      </c>
      <c r="AU10" s="71"/>
      <c r="AV10" s="71"/>
      <c r="AW10" s="71"/>
      <c r="AX10" s="71"/>
      <c r="AY10" s="71"/>
      <c r="AZ10" s="71"/>
      <c r="BA10" s="71"/>
      <c r="BB10" s="71">
        <f>データ!X6</f>
        <v>1766.67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5QeibO+6pdipJvY+GBzpdPhzjBO0Vk+am4XF0jpivknwK/65etsRUp0rexiahz1xJgTw00BuMkbTJDkCFwW7VA==" saltValue="9051uXexDswuGQ2nJlaaa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X1" workbookViewId="0">
      <selection activeCell="BI8" sqref="BI8"/>
    </sheetView>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324485</v>
      </c>
      <c r="D6" s="32">
        <f t="shared" si="3"/>
        <v>47</v>
      </c>
      <c r="E6" s="32">
        <f t="shared" si="3"/>
        <v>17</v>
      </c>
      <c r="F6" s="32">
        <f t="shared" si="3"/>
        <v>4</v>
      </c>
      <c r="G6" s="32">
        <f t="shared" si="3"/>
        <v>0</v>
      </c>
      <c r="H6" s="32" t="str">
        <f t="shared" si="3"/>
        <v>島根県　美郷町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18.93</v>
      </c>
      <c r="Q6" s="33">
        <f t="shared" si="3"/>
        <v>100</v>
      </c>
      <c r="R6" s="33">
        <f t="shared" si="3"/>
        <v>3010</v>
      </c>
      <c r="S6" s="33">
        <f t="shared" si="3"/>
        <v>4801</v>
      </c>
      <c r="T6" s="33">
        <f t="shared" si="3"/>
        <v>282.92</v>
      </c>
      <c r="U6" s="33">
        <f t="shared" si="3"/>
        <v>16.97</v>
      </c>
      <c r="V6" s="33">
        <f t="shared" si="3"/>
        <v>901</v>
      </c>
      <c r="W6" s="33">
        <f t="shared" si="3"/>
        <v>0.51</v>
      </c>
      <c r="X6" s="33">
        <f t="shared" si="3"/>
        <v>1766.67</v>
      </c>
      <c r="Y6" s="34">
        <f>IF(Y7="",NA(),Y7)</f>
        <v>96.47</v>
      </c>
      <c r="Z6" s="34">
        <f t="shared" ref="Z6:AH6" si="4">IF(Z7="",NA(),Z7)</f>
        <v>97.73</v>
      </c>
      <c r="AA6" s="34">
        <f t="shared" si="4"/>
        <v>99.22</v>
      </c>
      <c r="AB6" s="34">
        <f t="shared" si="4"/>
        <v>99.15</v>
      </c>
      <c r="AC6" s="34">
        <f t="shared" si="4"/>
        <v>99.28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1709.67</v>
      </c>
      <c r="BG6" s="34">
        <f t="shared" ref="BG6:BO6" si="7">IF(BG7="",NA(),BG7)</f>
        <v>1552.41</v>
      </c>
      <c r="BH6" s="34">
        <f t="shared" si="7"/>
        <v>1444.25</v>
      </c>
      <c r="BI6" s="34">
        <f t="shared" si="7"/>
        <v>1421.7</v>
      </c>
      <c r="BJ6" s="34">
        <f t="shared" si="7"/>
        <v>1348.38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33.58</v>
      </c>
      <c r="BR6" s="34">
        <f t="shared" ref="BR6:BZ6" si="8">IF(BR7="",NA(),BR7)</f>
        <v>36.58</v>
      </c>
      <c r="BS6" s="34">
        <f t="shared" si="8"/>
        <v>37.840000000000003</v>
      </c>
      <c r="BT6" s="34">
        <f t="shared" si="8"/>
        <v>27.55</v>
      </c>
      <c r="BU6" s="34">
        <f t="shared" si="8"/>
        <v>32.85</v>
      </c>
      <c r="BV6" s="34">
        <f t="shared" si="8"/>
        <v>64.63</v>
      </c>
      <c r="BW6" s="34">
        <f t="shared" si="8"/>
        <v>66.56</v>
      </c>
      <c r="BX6" s="34">
        <f t="shared" si="8"/>
        <v>66.22</v>
      </c>
      <c r="BY6" s="34">
        <f t="shared" si="8"/>
        <v>69.87</v>
      </c>
      <c r="BZ6" s="34">
        <f t="shared" si="8"/>
        <v>74.3</v>
      </c>
      <c r="CA6" s="33" t="str">
        <f>IF(CA7="","",IF(CA7="-","【-】","【"&amp;SUBSTITUTE(TEXT(CA7,"#,##0.00"),"-","△")&amp;"】"))</f>
        <v>【75.58】</v>
      </c>
      <c r="CB6" s="34">
        <f>IF(CB7="",NA(),CB7)</f>
        <v>498.64</v>
      </c>
      <c r="CC6" s="34">
        <f t="shared" ref="CC6:CK6" si="9">IF(CC7="",NA(),CC7)</f>
        <v>473.82</v>
      </c>
      <c r="CD6" s="34">
        <f t="shared" si="9"/>
        <v>461.29</v>
      </c>
      <c r="CE6" s="34">
        <f t="shared" si="9"/>
        <v>641.98</v>
      </c>
      <c r="CF6" s="34">
        <f t="shared" si="9"/>
        <v>530.86</v>
      </c>
      <c r="CG6" s="34">
        <f t="shared" si="9"/>
        <v>245.75</v>
      </c>
      <c r="CH6" s="34">
        <f t="shared" si="9"/>
        <v>244.29</v>
      </c>
      <c r="CI6" s="34">
        <f t="shared" si="9"/>
        <v>246.72</v>
      </c>
      <c r="CJ6" s="34">
        <f t="shared" si="9"/>
        <v>234.96</v>
      </c>
      <c r="CK6" s="34">
        <f t="shared" si="9"/>
        <v>221.81</v>
      </c>
      <c r="CL6" s="33" t="str">
        <f>IF(CL7="","",IF(CL7="-","【-】","【"&amp;SUBSTITUTE(TEXT(CL7,"#,##0.00"),"-","△")&amp;"】"))</f>
        <v>【215.23】</v>
      </c>
      <c r="CM6" s="34">
        <f>IF(CM7="",NA(),CM7)</f>
        <v>28.75</v>
      </c>
      <c r="CN6" s="34">
        <f t="shared" ref="CN6:CV6" si="10">IF(CN7="",NA(),CN7)</f>
        <v>28.63</v>
      </c>
      <c r="CO6" s="34">
        <f t="shared" si="10"/>
        <v>28.5</v>
      </c>
      <c r="CP6" s="34">
        <f t="shared" si="10"/>
        <v>27.13</v>
      </c>
      <c r="CQ6" s="34">
        <f t="shared" si="10"/>
        <v>27.38</v>
      </c>
      <c r="CR6" s="34">
        <f t="shared" si="10"/>
        <v>43.65</v>
      </c>
      <c r="CS6" s="34">
        <f t="shared" si="10"/>
        <v>43.58</v>
      </c>
      <c r="CT6" s="34">
        <f t="shared" si="10"/>
        <v>41.35</v>
      </c>
      <c r="CU6" s="34">
        <f t="shared" si="10"/>
        <v>42.9</v>
      </c>
      <c r="CV6" s="34">
        <f t="shared" si="10"/>
        <v>43.36</v>
      </c>
      <c r="CW6" s="33" t="str">
        <f>IF(CW7="","",IF(CW7="-","【-】","【"&amp;SUBSTITUTE(TEXT(CW7,"#,##0.00"),"-","△")&amp;"】"))</f>
        <v>【42.66】</v>
      </c>
      <c r="CX6" s="34">
        <f>IF(CX7="",NA(),CX7)</f>
        <v>79.7</v>
      </c>
      <c r="CY6" s="34">
        <f t="shared" ref="CY6:DG6" si="11">IF(CY7="",NA(),CY7)</f>
        <v>79.760000000000005</v>
      </c>
      <c r="CZ6" s="34">
        <f t="shared" si="11"/>
        <v>79.55</v>
      </c>
      <c r="DA6" s="34">
        <f t="shared" si="11"/>
        <v>76.45</v>
      </c>
      <c r="DB6" s="34">
        <f t="shared" si="11"/>
        <v>77.03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2">
      <c r="A7" s="27"/>
      <c r="B7" s="36">
        <v>2017</v>
      </c>
      <c r="C7" s="36">
        <v>324485</v>
      </c>
      <c r="D7" s="36">
        <v>47</v>
      </c>
      <c r="E7" s="36">
        <v>17</v>
      </c>
      <c r="F7" s="36">
        <v>4</v>
      </c>
      <c r="G7" s="36">
        <v>0</v>
      </c>
      <c r="H7" s="36" t="s">
        <v>109</v>
      </c>
      <c r="I7" s="36" t="s">
        <v>110</v>
      </c>
      <c r="J7" s="36" t="s">
        <v>111</v>
      </c>
      <c r="K7" s="36" t="s">
        <v>112</v>
      </c>
      <c r="L7" s="36" t="s">
        <v>113</v>
      </c>
      <c r="M7" s="36" t="s">
        <v>114</v>
      </c>
      <c r="N7" s="37" t="s">
        <v>115</v>
      </c>
      <c r="O7" s="37" t="s">
        <v>116</v>
      </c>
      <c r="P7" s="37">
        <v>18.93</v>
      </c>
      <c r="Q7" s="37">
        <v>100</v>
      </c>
      <c r="R7" s="37">
        <v>3010</v>
      </c>
      <c r="S7" s="37">
        <v>4801</v>
      </c>
      <c r="T7" s="37">
        <v>282.92</v>
      </c>
      <c r="U7" s="37">
        <v>16.97</v>
      </c>
      <c r="V7" s="37">
        <v>901</v>
      </c>
      <c r="W7" s="37">
        <v>0.51</v>
      </c>
      <c r="X7" s="37">
        <v>1766.67</v>
      </c>
      <c r="Y7" s="37">
        <v>96.47</v>
      </c>
      <c r="Z7" s="37">
        <v>97.73</v>
      </c>
      <c r="AA7" s="37">
        <v>99.22</v>
      </c>
      <c r="AB7" s="37">
        <v>99.15</v>
      </c>
      <c r="AC7" s="37">
        <v>99.28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1709.67</v>
      </c>
      <c r="BG7" s="37">
        <v>1552.41</v>
      </c>
      <c r="BH7" s="37">
        <v>1444.25</v>
      </c>
      <c r="BI7" s="37">
        <v>1421.7</v>
      </c>
      <c r="BJ7" s="37">
        <v>1348.38</v>
      </c>
      <c r="BK7" s="37">
        <v>1569.13</v>
      </c>
      <c r="BL7" s="37">
        <v>1436</v>
      </c>
      <c r="BM7" s="37">
        <v>1434.89</v>
      </c>
      <c r="BN7" s="37">
        <v>1298.9100000000001</v>
      </c>
      <c r="BO7" s="37">
        <v>1243.71</v>
      </c>
      <c r="BP7" s="37">
        <v>1225.44</v>
      </c>
      <c r="BQ7" s="37">
        <v>33.58</v>
      </c>
      <c r="BR7" s="37">
        <v>36.58</v>
      </c>
      <c r="BS7" s="37">
        <v>37.840000000000003</v>
      </c>
      <c r="BT7" s="37">
        <v>27.55</v>
      </c>
      <c r="BU7" s="37">
        <v>32.85</v>
      </c>
      <c r="BV7" s="37">
        <v>64.63</v>
      </c>
      <c r="BW7" s="37">
        <v>66.56</v>
      </c>
      <c r="BX7" s="37">
        <v>66.22</v>
      </c>
      <c r="BY7" s="37">
        <v>69.87</v>
      </c>
      <c r="BZ7" s="37">
        <v>74.3</v>
      </c>
      <c r="CA7" s="37">
        <v>75.58</v>
      </c>
      <c r="CB7" s="37">
        <v>498.64</v>
      </c>
      <c r="CC7" s="37">
        <v>473.82</v>
      </c>
      <c r="CD7" s="37">
        <v>461.29</v>
      </c>
      <c r="CE7" s="37">
        <v>641.98</v>
      </c>
      <c r="CF7" s="37">
        <v>530.86</v>
      </c>
      <c r="CG7" s="37">
        <v>245.75</v>
      </c>
      <c r="CH7" s="37">
        <v>244.29</v>
      </c>
      <c r="CI7" s="37">
        <v>246.72</v>
      </c>
      <c r="CJ7" s="37">
        <v>234.96</v>
      </c>
      <c r="CK7" s="37">
        <v>221.81</v>
      </c>
      <c r="CL7" s="37">
        <v>215.23</v>
      </c>
      <c r="CM7" s="37">
        <v>28.75</v>
      </c>
      <c r="CN7" s="37">
        <v>28.63</v>
      </c>
      <c r="CO7" s="37">
        <v>28.5</v>
      </c>
      <c r="CP7" s="37">
        <v>27.13</v>
      </c>
      <c r="CQ7" s="37">
        <v>27.38</v>
      </c>
      <c r="CR7" s="37">
        <v>43.65</v>
      </c>
      <c r="CS7" s="37">
        <v>43.58</v>
      </c>
      <c r="CT7" s="37">
        <v>41.35</v>
      </c>
      <c r="CU7" s="37">
        <v>42.9</v>
      </c>
      <c r="CV7" s="37">
        <v>43.36</v>
      </c>
      <c r="CW7" s="37">
        <v>42.66</v>
      </c>
      <c r="CX7" s="37">
        <v>79.7</v>
      </c>
      <c r="CY7" s="37">
        <v>79.760000000000005</v>
      </c>
      <c r="CZ7" s="37">
        <v>79.55</v>
      </c>
      <c r="DA7" s="37">
        <v>76.45</v>
      </c>
      <c r="DB7" s="37">
        <v>77.03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2018-12-03T09:16:32Z</dcterms:created>
  <dcterms:modified xsi:type="dcterms:W3CDTF">2019-02-07T06:28:14Z</dcterms:modified>
  <cp:category/>
</cp:coreProperties>
</file>